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ndrej.Skvarenina\OneDrive - Ministerstvo školstva, vedy, výskumu a športu SR\Dokumenty - IVP Odbor stratégií\01_ANALÝZY\Brain drain\Brain drain 3\"/>
    </mc:Choice>
  </mc:AlternateContent>
  <xr:revisionPtr revIDLastSave="8" documentId="13_ncr:1_{75AF6B71-2A67-41BD-BF2B-A91874E2BD18}" xr6:coauthVersionLast="36" xr6:coauthVersionMax="47" xr10:uidLastSave="{8186BA62-6075-42ED-8B42-E2A6C744E301}"/>
  <bookViews>
    <workbookView xWindow="0" yWindow="0" windowWidth="28800" windowHeight="10095" activeTab="2" xr2:uid="{F422F972-F478-4283-9C34-F5FFC0FE0A3D}"/>
  </bookViews>
  <sheets>
    <sheet name="obsah" sheetId="6" r:id="rId1"/>
    <sheet name="G1" sheetId="18" r:id="rId2"/>
    <sheet name="G2" sheetId="19" r:id="rId3"/>
    <sheet name="G3" sheetId="2" r:id="rId4"/>
    <sheet name="G4" sheetId="1" r:id="rId5"/>
    <sheet name="G5" sheetId="17" r:id="rId6"/>
    <sheet name="G6" sheetId="20" r:id="rId7"/>
    <sheet name="G7" sheetId="22" r:id="rId8"/>
    <sheet name="G8" sheetId="3" r:id="rId9"/>
    <sheet name="G9" sheetId="4" r:id="rId10"/>
    <sheet name="G10" sheetId="9" r:id="rId11"/>
    <sheet name="G11" sheetId="7" r:id="rId12"/>
    <sheet name="G12" sheetId="11" r:id="rId13"/>
    <sheet name="G13" sheetId="8" r:id="rId14"/>
    <sheet name="G14" sheetId="10" r:id="rId15"/>
    <sheet name="G15" sheetId="16" r:id="rId16"/>
    <sheet name="G16" sheetId="15" r:id="rId17"/>
    <sheet name="G17" sheetId="13" r:id="rId18"/>
    <sheet name="G18" sheetId="14" r:id="rId19"/>
    <sheet name="T1" sheetId="5" r:id="rId20"/>
  </sheets>
  <externalReferences>
    <externalReference r:id="rId21"/>
    <externalReference r:id="rId22"/>
  </externalReferences>
  <definedNames>
    <definedName name="_disc_rate">[1]Parameters!$D$3</definedName>
    <definedName name="_xlnm._FilterDatabase" localSheetId="4" hidden="1">'G4'!$A$2:$F$2</definedName>
    <definedName name="_xlnm._FilterDatabase" localSheetId="8" hidden="1">'G8'!$A$2:$C$2</definedName>
    <definedName name="_xlnm._FilterDatabase" localSheetId="9" hidden="1">'G9'!$A$2:$F$2</definedName>
    <definedName name="_GR_salaries">[1]Parameters!$M$3</definedName>
    <definedName name="_income_tax">[1]Parameters!$I$3</definedName>
    <definedName name="_return_rate">[1]Parameters!$K$3</definedName>
    <definedName name="_social_contr_employer">[1]Parameters!$Q$3</definedName>
    <definedName name="_social_contr_indiv">[1]Parameters!$P$3</definedName>
    <definedName name="_stay_rate">[1]Parameters!$L$3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9" l="1"/>
  <c r="D5" i="19"/>
  <c r="D6" i="19"/>
  <c r="D9" i="19"/>
  <c r="D10" i="19"/>
  <c r="D11" i="19"/>
  <c r="D3" i="19"/>
  <c r="D10" i="18"/>
  <c r="D3" i="18" l="1"/>
  <c r="D11" i="18"/>
  <c r="D9" i="18"/>
  <c r="D6" i="18"/>
  <c r="D5" i="18"/>
  <c r="D4" i="18"/>
  <c r="K11" i="16" l="1"/>
  <c r="J11" i="16"/>
  <c r="I11" i="16"/>
  <c r="F11" i="16"/>
  <c r="E11" i="16"/>
  <c r="D11" i="16"/>
  <c r="K10" i="16"/>
  <c r="J10" i="16"/>
  <c r="I10" i="16"/>
  <c r="F10" i="16"/>
  <c r="E10" i="16"/>
  <c r="D10" i="16"/>
  <c r="K9" i="16"/>
  <c r="J9" i="16"/>
  <c r="I9" i="16"/>
  <c r="F9" i="16"/>
  <c r="E9" i="16"/>
  <c r="D9" i="16"/>
  <c r="K8" i="16"/>
  <c r="J8" i="16"/>
  <c r="I8" i="16"/>
  <c r="F8" i="16"/>
  <c r="E8" i="16"/>
  <c r="D8" i="16"/>
  <c r="K7" i="16"/>
  <c r="J7" i="16"/>
  <c r="I7" i="16"/>
  <c r="F7" i="16"/>
  <c r="E7" i="16"/>
  <c r="D7" i="16"/>
  <c r="K6" i="16"/>
  <c r="J6" i="16"/>
  <c r="I6" i="16"/>
  <c r="F6" i="16"/>
  <c r="E6" i="16"/>
  <c r="D6" i="16"/>
  <c r="K5" i="16"/>
  <c r="J5" i="16"/>
  <c r="I5" i="16"/>
  <c r="F5" i="16"/>
  <c r="E5" i="16"/>
  <c r="D5" i="16"/>
  <c r="K4" i="16"/>
  <c r="J4" i="16"/>
  <c r="I4" i="16"/>
  <c r="F4" i="16"/>
  <c r="E4" i="16"/>
  <c r="D4" i="16"/>
  <c r="T10" i="9" l="1"/>
  <c r="S10" i="9"/>
  <c r="R10" i="9"/>
  <c r="Q10" i="9"/>
  <c r="P10" i="9"/>
  <c r="O10" i="9"/>
  <c r="T9" i="9"/>
  <c r="S9" i="9"/>
  <c r="R9" i="9"/>
  <c r="Q9" i="9"/>
  <c r="P9" i="9"/>
  <c r="O9" i="9"/>
  <c r="T8" i="9"/>
  <c r="S8" i="9"/>
  <c r="R8" i="9"/>
  <c r="Q8" i="9"/>
  <c r="P8" i="9"/>
  <c r="O8" i="9"/>
  <c r="T7" i="9"/>
  <c r="S7" i="9"/>
  <c r="R7" i="9"/>
  <c r="Q7" i="9"/>
  <c r="P7" i="9"/>
  <c r="O7" i="9"/>
  <c r="T6" i="9"/>
  <c r="S6" i="9"/>
  <c r="R6" i="9"/>
  <c r="Q6" i="9"/>
  <c r="P6" i="9"/>
  <c r="O6" i="9"/>
  <c r="T5" i="9"/>
  <c r="S5" i="9"/>
  <c r="R5" i="9"/>
  <c r="Q5" i="9"/>
  <c r="P5" i="9"/>
  <c r="O5" i="9"/>
  <c r="T4" i="9"/>
  <c r="S4" i="9"/>
  <c r="R4" i="9"/>
  <c r="Q4" i="9"/>
  <c r="P4" i="9"/>
  <c r="O4" i="9"/>
  <c r="T3" i="9"/>
  <c r="S3" i="9"/>
  <c r="R3" i="9"/>
  <c r="Q3" i="9"/>
  <c r="P3" i="9"/>
  <c r="O3" i="9"/>
  <c r="I19" i="8" l="1" a="1"/>
  <c r="L25" i="8" s="1"/>
  <c r="C19" i="8" a="1"/>
  <c r="C25" i="8" s="1"/>
  <c r="I6" i="8" a="1"/>
  <c r="J12" i="8" s="1"/>
  <c r="C6" i="8" a="1"/>
  <c r="E13" i="8" s="1"/>
  <c r="H19" i="7" a="1"/>
  <c r="J25" i="7" s="1"/>
  <c r="C19" i="7" a="1"/>
  <c r="C26" i="7" s="1"/>
  <c r="H6" i="7" a="1"/>
  <c r="I14" i="7" s="1"/>
  <c r="C6" i="7" a="1"/>
  <c r="E12" i="7" s="1"/>
  <c r="F7" i="8" l="1"/>
  <c r="D19" i="8"/>
  <c r="I20" i="8"/>
  <c r="D8" i="8"/>
  <c r="F11" i="8"/>
  <c r="K7" i="8"/>
  <c r="K10" i="8"/>
  <c r="K13" i="8"/>
  <c r="D20" i="8"/>
  <c r="D23" i="8"/>
  <c r="I21" i="8"/>
  <c r="C12" i="8"/>
  <c r="L7" i="8"/>
  <c r="L13" i="8"/>
  <c r="J21" i="8"/>
  <c r="C21" i="8"/>
  <c r="F10" i="8"/>
  <c r="F13" i="8"/>
  <c r="K6" i="8"/>
  <c r="K9" i="8"/>
  <c r="K12" i="8"/>
  <c r="D22" i="8"/>
  <c r="D25" i="8"/>
  <c r="I23" i="8"/>
  <c r="C8" i="8"/>
  <c r="C11" i="8"/>
  <c r="C14" i="8"/>
  <c r="L6" i="8"/>
  <c r="L9" i="8"/>
  <c r="L12" i="8"/>
  <c r="E19" i="8"/>
  <c r="E22" i="8"/>
  <c r="E25" i="8"/>
  <c r="J20" i="8"/>
  <c r="J23" i="8"/>
  <c r="D11" i="8"/>
  <c r="D14" i="8"/>
  <c r="I7" i="8"/>
  <c r="I10" i="8"/>
  <c r="I13" i="8"/>
  <c r="F19" i="8"/>
  <c r="F22" i="8"/>
  <c r="F25" i="8"/>
  <c r="K20" i="8"/>
  <c r="K23" i="8"/>
  <c r="E8" i="8"/>
  <c r="E11" i="8"/>
  <c r="E14" i="8"/>
  <c r="J7" i="8"/>
  <c r="J10" i="8"/>
  <c r="J13" i="8"/>
  <c r="C20" i="8"/>
  <c r="C23" i="8"/>
  <c r="C26" i="8"/>
  <c r="L20" i="8"/>
  <c r="L23" i="8"/>
  <c r="F8" i="8"/>
  <c r="F14" i="8"/>
  <c r="D26" i="8"/>
  <c r="I24" i="8"/>
  <c r="C6" i="8"/>
  <c r="C9" i="8"/>
  <c r="C15" i="8"/>
  <c r="L10" i="8"/>
  <c r="E20" i="8"/>
  <c r="E23" i="8"/>
  <c r="E26" i="8"/>
  <c r="J24" i="8"/>
  <c r="D6" i="8"/>
  <c r="D9" i="8"/>
  <c r="D12" i="8"/>
  <c r="D15" i="8"/>
  <c r="I8" i="8"/>
  <c r="I11" i="8"/>
  <c r="I14" i="8"/>
  <c r="F20" i="8"/>
  <c r="F23" i="8"/>
  <c r="F26" i="8"/>
  <c r="K21" i="8"/>
  <c r="K24" i="8"/>
  <c r="E6" i="8"/>
  <c r="E9" i="8"/>
  <c r="E12" i="8"/>
  <c r="E15" i="8"/>
  <c r="J8" i="8"/>
  <c r="J11" i="8"/>
  <c r="J14" i="8"/>
  <c r="C24" i="8"/>
  <c r="F9" i="8"/>
  <c r="L8" i="8"/>
  <c r="L11" i="8"/>
  <c r="L14" i="8"/>
  <c r="E21" i="8"/>
  <c r="E24" i="8"/>
  <c r="J19" i="8"/>
  <c r="J22" i="8"/>
  <c r="J25" i="8"/>
  <c r="F21" i="8"/>
  <c r="F24" i="8"/>
  <c r="K19" i="8"/>
  <c r="K22" i="8"/>
  <c r="K25" i="8"/>
  <c r="L21" i="8"/>
  <c r="L24" i="8"/>
  <c r="F6" i="8"/>
  <c r="F12" i="8"/>
  <c r="F15" i="8"/>
  <c r="K8" i="8"/>
  <c r="K11" i="8"/>
  <c r="K14" i="8"/>
  <c r="D21" i="8"/>
  <c r="D24" i="8"/>
  <c r="I19" i="8"/>
  <c r="I22" i="8"/>
  <c r="I25" i="8"/>
  <c r="C7" i="8"/>
  <c r="C10" i="8"/>
  <c r="C13" i="8"/>
  <c r="D7" i="8"/>
  <c r="D10" i="8"/>
  <c r="D13" i="8"/>
  <c r="I6" i="8"/>
  <c r="I9" i="8"/>
  <c r="I12" i="8"/>
  <c r="E7" i="8"/>
  <c r="E10" i="8"/>
  <c r="J6" i="8"/>
  <c r="J9" i="8"/>
  <c r="C19" i="8"/>
  <c r="C22" i="8"/>
  <c r="L19" i="8"/>
  <c r="L22" i="8"/>
  <c r="E9" i="7"/>
  <c r="E13" i="7"/>
  <c r="I7" i="7"/>
  <c r="I11" i="7"/>
  <c r="C19" i="7"/>
  <c r="C23" i="7"/>
  <c r="E22" i="7"/>
  <c r="E26" i="7"/>
  <c r="I22" i="7"/>
  <c r="J22" i="7"/>
  <c r="C6" i="7"/>
  <c r="C10" i="7"/>
  <c r="C14" i="7"/>
  <c r="J7" i="7"/>
  <c r="J11" i="7"/>
  <c r="D19" i="7"/>
  <c r="D23" i="7"/>
  <c r="H19" i="7"/>
  <c r="H23" i="7"/>
  <c r="D6" i="7"/>
  <c r="D10" i="7"/>
  <c r="D14" i="7"/>
  <c r="H8" i="7"/>
  <c r="H12" i="7"/>
  <c r="E19" i="7"/>
  <c r="E23" i="7"/>
  <c r="I19" i="7"/>
  <c r="I23" i="7"/>
  <c r="E6" i="7"/>
  <c r="E10" i="7"/>
  <c r="E14" i="7"/>
  <c r="I8" i="7"/>
  <c r="I12" i="7"/>
  <c r="C20" i="7"/>
  <c r="C24" i="7"/>
  <c r="J19" i="7"/>
  <c r="J23" i="7"/>
  <c r="C7" i="7"/>
  <c r="C11" i="7"/>
  <c r="C15" i="7"/>
  <c r="J8" i="7"/>
  <c r="J12" i="7"/>
  <c r="D20" i="7"/>
  <c r="D24" i="7"/>
  <c r="H20" i="7"/>
  <c r="H24" i="7"/>
  <c r="D7" i="7"/>
  <c r="D11" i="7"/>
  <c r="D15" i="7"/>
  <c r="H9" i="7"/>
  <c r="H13" i="7"/>
  <c r="E20" i="7"/>
  <c r="E24" i="7"/>
  <c r="I20" i="7"/>
  <c r="I24" i="7"/>
  <c r="E7" i="7"/>
  <c r="E11" i="7"/>
  <c r="E15" i="7"/>
  <c r="I9" i="7"/>
  <c r="I13" i="7"/>
  <c r="C21" i="7"/>
  <c r="C25" i="7"/>
  <c r="J20" i="7"/>
  <c r="J24" i="7"/>
  <c r="C9" i="7"/>
  <c r="C13" i="7"/>
  <c r="J6" i="7"/>
  <c r="J10" i="7"/>
  <c r="J14" i="7"/>
  <c r="D22" i="7"/>
  <c r="D26" i="7"/>
  <c r="H22" i="7"/>
  <c r="D9" i="7"/>
  <c r="D13" i="7"/>
  <c r="H7" i="7"/>
  <c r="H11" i="7"/>
  <c r="C8" i="7"/>
  <c r="C12" i="7"/>
  <c r="J9" i="7"/>
  <c r="J13" i="7"/>
  <c r="D21" i="7"/>
  <c r="D25" i="7"/>
  <c r="H21" i="7"/>
  <c r="H25" i="7"/>
  <c r="D8" i="7"/>
  <c r="D12" i="7"/>
  <c r="H6" i="7"/>
  <c r="H10" i="7"/>
  <c r="H14" i="7"/>
  <c r="E21" i="7"/>
  <c r="E25" i="7"/>
  <c r="I21" i="7"/>
  <c r="I25" i="7"/>
  <c r="E8" i="7"/>
  <c r="I6" i="7"/>
  <c r="I10" i="7"/>
  <c r="C22" i="7"/>
  <c r="J21" i="7"/>
  <c r="C45" i="2" l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3" i="2"/>
</calcChain>
</file>

<file path=xl/sharedStrings.xml><?xml version="1.0" encoding="utf-8"?>
<sst xmlns="http://schemas.openxmlformats.org/spreadsheetml/2006/main" count="497" uniqueCount="306">
  <si>
    <t>Zoznám hárkov</t>
  </si>
  <si>
    <t>G1: Maturanti pokračujúci na VŠ v zahraničí (podiel z maturantov pokračujúcich na VŠ)</t>
  </si>
  <si>
    <t>G2: Podiel najlepších maturantov na VŠ v zahraničí (z pokračujúcich na VŠ)</t>
  </si>
  <si>
    <t>G13: Vývoj mediánovej mzdy podľa roku maturity (v rokoch po maturite)</t>
  </si>
  <si>
    <t>G14: Príjmové rozloženie podľa typu absolventa</t>
  </si>
  <si>
    <t>G15: Relatívna prémia zahraničného štúdia - percentuálny rozdiel v mzdách medzi domácimi a navrátilcami po zohľadnení rozdielov v charakteristikách absolventov</t>
  </si>
  <si>
    <t>G16: Prínos jedného študenta VŠ na Slovensku pre štátny rozpočet</t>
  </si>
  <si>
    <t>G17: Prínos jedného študenta VŠ v zahraničí pre štátny rozpočet</t>
  </si>
  <si>
    <t>G18: Priemerná čistá súčasná hodnota návratu študenta VŠ v zahraničí</t>
  </si>
  <si>
    <t>T1: Náklady na rok denného štúdia VŠ</t>
  </si>
  <si>
    <t>rok</t>
  </si>
  <si>
    <t>Štúdium_zahr</t>
  </si>
  <si>
    <t>Počet VŠ spolu</t>
  </si>
  <si>
    <t>Podiel VŠ v zahraničí</t>
  </si>
  <si>
    <t>Štúdium_zahr (top performeri)</t>
  </si>
  <si>
    <t>Počet VŠ top performeri</t>
  </si>
  <si>
    <t>Podiel VŠ v zahraničí z najlepších 10 %</t>
  </si>
  <si>
    <t>destinácia</t>
  </si>
  <si>
    <t>SR</t>
  </si>
  <si>
    <t>Štúdium v SR</t>
  </si>
  <si>
    <t>Zahraničie</t>
  </si>
  <si>
    <t>SR (vrátane štúdia)</t>
  </si>
  <si>
    <t>iba SR</t>
  </si>
  <si>
    <t>SR + zahraničie</t>
  </si>
  <si>
    <t>iba zahraničie</t>
  </si>
  <si>
    <t>decil</t>
  </si>
  <si>
    <t>Pod úrovňou mediánu</t>
  </si>
  <si>
    <t>6. decil</t>
  </si>
  <si>
    <t>7. decil</t>
  </si>
  <si>
    <t>8. decil</t>
  </si>
  <si>
    <t>9. decil</t>
  </si>
  <si>
    <t>10. decil</t>
  </si>
  <si>
    <t>Kraj</t>
  </si>
  <si>
    <t>zahraniční</t>
  </si>
  <si>
    <t>mix</t>
  </si>
  <si>
    <t>Košický</t>
  </si>
  <si>
    <t>Banskobystrický</t>
  </si>
  <si>
    <t>Nitriansky</t>
  </si>
  <si>
    <t>Trnavský</t>
  </si>
  <si>
    <t>Žilinský</t>
  </si>
  <si>
    <t>Prešovský</t>
  </si>
  <si>
    <t>Trenčiansky</t>
  </si>
  <si>
    <t>Bratislavský</t>
  </si>
  <si>
    <t>Okres</t>
  </si>
  <si>
    <t>n_mix</t>
  </si>
  <si>
    <t>navrat_mix</t>
  </si>
  <si>
    <t>n_ibazahr</t>
  </si>
  <si>
    <t>navrat_ibazahr</t>
  </si>
  <si>
    <t>Bratislava</t>
  </si>
  <si>
    <t>Liptovský Mikuláš</t>
  </si>
  <si>
    <t>Nové Mesto nad Váhom</t>
  </si>
  <si>
    <t>Piešťany</t>
  </si>
  <si>
    <t>Trenčín</t>
  </si>
  <si>
    <t>Žilina</t>
  </si>
  <si>
    <t>Dolný Kubín</t>
  </si>
  <si>
    <t>Dunajská Streda</t>
  </si>
  <si>
    <t>Skalica</t>
  </si>
  <si>
    <t>Považská Bystrica</t>
  </si>
  <si>
    <t>Trnava</t>
  </si>
  <si>
    <t>Martin</t>
  </si>
  <si>
    <t>Poprad</t>
  </si>
  <si>
    <t>Senica</t>
  </si>
  <si>
    <t>Čadca</t>
  </si>
  <si>
    <t>Nitra</t>
  </si>
  <si>
    <t>Levice</t>
  </si>
  <si>
    <t>Bardejov</t>
  </si>
  <si>
    <t>Prešov</t>
  </si>
  <si>
    <t>Košice</t>
  </si>
  <si>
    <t>Banská Bystrica</t>
  </si>
  <si>
    <t>Spišská Nová Ves</t>
  </si>
  <si>
    <t>Model</t>
  </si>
  <si>
    <t>Kal. roky od maturity</t>
  </si>
  <si>
    <t>Dom. VŠ</t>
  </si>
  <si>
    <t>Dom. VŠ - SE</t>
  </si>
  <si>
    <t>Mix VŠ</t>
  </si>
  <si>
    <t>Mix VŠ - SE</t>
  </si>
  <si>
    <t>Zah. VŠ</t>
  </si>
  <si>
    <t>Zah. VŠ - SE</t>
  </si>
  <si>
    <t>Dom. VŠ - 95% CI lb</t>
  </si>
  <si>
    <t>Dom. VŠ - 95% CI ub</t>
  </si>
  <si>
    <t>Mix VŠ - 95% CI lb</t>
  </si>
  <si>
    <t>Mix VŠ - 95% CI ub</t>
  </si>
  <si>
    <t>Zah. VŠ - 95% CI lb</t>
  </si>
  <si>
    <t>Zah. VŠ - 95% CI ub</t>
  </si>
  <si>
    <t>Dom LB</t>
  </si>
  <si>
    <t>Dom UB</t>
  </si>
  <si>
    <t>Mix LB</t>
  </si>
  <si>
    <t>Mix UB</t>
  </si>
  <si>
    <t>Zah LB</t>
  </si>
  <si>
    <t>Zah UB</t>
  </si>
  <si>
    <t>Zohľadnené kontrol. premenné</t>
  </si>
  <si>
    <t>Bez kontrol</t>
  </si>
  <si>
    <t>Maturanti 2012</t>
  </si>
  <si>
    <t>Maturanti 2013</t>
  </si>
  <si>
    <t>roky od maturity</t>
  </si>
  <si>
    <t>Domáca VŠ</t>
  </si>
  <si>
    <t>Maturanti 2014</t>
  </si>
  <si>
    <t>Maturanti 2015</t>
  </si>
  <si>
    <t>NACE</t>
  </si>
  <si>
    <t>bez VŠ</t>
  </si>
  <si>
    <t>dom</t>
  </si>
  <si>
    <t>zah</t>
  </si>
  <si>
    <t>Total</t>
  </si>
  <si>
    <t>Zahraničná VŠ</t>
  </si>
  <si>
    <t>Graf</t>
  </si>
  <si>
    <t>B - Ťažba a dobývanie</t>
  </si>
  <si>
    <t>E - Dodávka vody čistenie a odvod odpadových</t>
  </si>
  <si>
    <t>D - Dodávka elektriny plynu pary a studeného</t>
  </si>
  <si>
    <t>U - Činnosti extrateritoriálnych organizácií</t>
  </si>
  <si>
    <t>A - Poľnohospodárstvo lesníctvo a rybolov</t>
  </si>
  <si>
    <t>L - Činnosti v oblasti nehnuteľností</t>
  </si>
  <si>
    <t>K - Finančné a poisťovacie činnosti</t>
  </si>
  <si>
    <t>S - Ostatné činnosti</t>
  </si>
  <si>
    <t>H - Doprava a skladovanie</t>
  </si>
  <si>
    <t>R - Umenie zábava a rekreácia</t>
  </si>
  <si>
    <t>O - Verejná správa a obrana povinné sociálne</t>
  </si>
  <si>
    <t>P - Vzdelávanie</t>
  </si>
  <si>
    <t>F - Stavebníctvo</t>
  </si>
  <si>
    <t>I - Ubytovacie a stravovacie služby</t>
  </si>
  <si>
    <t>N - Administratívne a podporné služby</t>
  </si>
  <si>
    <t>J - Informácie a komunikácia</t>
  </si>
  <si>
    <t>C - Priemyselná výroba</t>
  </si>
  <si>
    <t>Q - Zdravotníctvo a sociálna pomoc</t>
  </si>
  <si>
    <t>M - Odborné vedecké a technické činnosti</t>
  </si>
  <si>
    <t>G - Veľkoobchod a maloobchod oprava motorový</t>
  </si>
  <si>
    <t xml:space="preserve">odbor    </t>
  </si>
  <si>
    <t>počet</t>
  </si>
  <si>
    <t>podiel</t>
  </si>
  <si>
    <t>informatika</t>
  </si>
  <si>
    <t>ekonómia a manažment</t>
  </si>
  <si>
    <t>učiteľstvo a pedagogické vedy</t>
  </si>
  <si>
    <t>všeobecné lekárstvo</t>
  </si>
  <si>
    <t>právo</t>
  </si>
  <si>
    <t>filológia</t>
  </si>
  <si>
    <t>biológia</t>
  </si>
  <si>
    <t>matematika</t>
  </si>
  <si>
    <t>psychológia</t>
  </si>
  <si>
    <t>farmácia</t>
  </si>
  <si>
    <t>architektúra a urbanizmus</t>
  </si>
  <si>
    <t>umenie</t>
  </si>
  <si>
    <t>chémia</t>
  </si>
  <si>
    <t>mediálne a komunikačné štúdiá</t>
  </si>
  <si>
    <t>stavebníctvo</t>
  </si>
  <si>
    <t>kybernetika</t>
  </si>
  <si>
    <t>fyzika</t>
  </si>
  <si>
    <t>strojárstvo</t>
  </si>
  <si>
    <t>zdravotnícke vedy</t>
  </si>
  <si>
    <t>elektrotechnika</t>
  </si>
  <si>
    <t>politické vedy</t>
  </si>
  <si>
    <t>veterinárske lekárstvo</t>
  </si>
  <si>
    <t>historické vedy</t>
  </si>
  <si>
    <t>doprava</t>
  </si>
  <si>
    <t>biotechnológie</t>
  </si>
  <si>
    <t>chemické inžinierstvo a technológie</t>
  </si>
  <si>
    <t>zubné lekárstvo</t>
  </si>
  <si>
    <t>ekologické a environmentálne vedy</t>
  </si>
  <si>
    <t>vedy o Zemi</t>
  </si>
  <si>
    <t>logopédia a liečebná pedagogika</t>
  </si>
  <si>
    <t>vedy o športe</t>
  </si>
  <si>
    <t>vedy o umení a kultúre</t>
  </si>
  <si>
    <t>poľnohospodárstvo a krajinárstvo</t>
  </si>
  <si>
    <t>teológia</t>
  </si>
  <si>
    <t>geodézia a kartografia</t>
  </si>
  <si>
    <t>potravinárstvo</t>
  </si>
  <si>
    <t>sociológia a sociálna antropológia</t>
  </si>
  <si>
    <t>získavanie a spracovanie zemských zdrojov</t>
  </si>
  <si>
    <t>priestorové plánovanie</t>
  </si>
  <si>
    <t>ošetrovateľstvo</t>
  </si>
  <si>
    <t>bezpečnostné vedy</t>
  </si>
  <si>
    <t>odbor zahraničnej vysokej školy</t>
  </si>
  <si>
    <t>sociálna práca</t>
  </si>
  <si>
    <t>okres_kód</t>
  </si>
  <si>
    <t>okres</t>
  </si>
  <si>
    <t>kraj</t>
  </si>
  <si>
    <t>štipendisti (2022)</t>
  </si>
  <si>
    <t>maturanti (2022)</t>
  </si>
  <si>
    <t>štipendisti na 100 maturantov</t>
  </si>
  <si>
    <t>MEDZILABORCE</t>
  </si>
  <si>
    <t>7. Prešovský</t>
  </si>
  <si>
    <t>BRATISLAVA I</t>
  </si>
  <si>
    <t>1. Bratislavský</t>
  </si>
  <si>
    <t>KOŠICE III</t>
  </si>
  <si>
    <t>8. Košický</t>
  </si>
  <si>
    <t>POPRAD</t>
  </si>
  <si>
    <t>BRATISLAVA IV</t>
  </si>
  <si>
    <t>PRIEVIDZA</t>
  </si>
  <si>
    <t>3. Trenčiansky</t>
  </si>
  <si>
    <t>BRATISLAVA II</t>
  </si>
  <si>
    <t>BRATISLAVA III</t>
  </si>
  <si>
    <t>HUMENNÉ</t>
  </si>
  <si>
    <t>BRATISLAVA V</t>
  </si>
  <si>
    <t>SNINA</t>
  </si>
  <si>
    <t>STARÁ ĽUBOVŇA</t>
  </si>
  <si>
    <t>HLOHOVEC</t>
  </si>
  <si>
    <t>2. Trnavský</t>
  </si>
  <si>
    <t>KOŠICE I</t>
  </si>
  <si>
    <t>ILAVA</t>
  </si>
  <si>
    <t>KOŠICE IV</t>
  </si>
  <si>
    <t>KOŠICE II</t>
  </si>
  <si>
    <t>PÚCHOV</t>
  </si>
  <si>
    <t>NOVÉ MESTO NAD VÁHOM</t>
  </si>
  <si>
    <t>STROPKOV</t>
  </si>
  <si>
    <t>GALANTA</t>
  </si>
  <si>
    <t>LUČENEC</t>
  </si>
  <si>
    <t>6. Banskobystric</t>
  </si>
  <si>
    <t>DOLNÝ KUBÍN</t>
  </si>
  <si>
    <t>5. Žilinský</t>
  </si>
  <si>
    <t>TVRDOŠÍN</t>
  </si>
  <si>
    <t>MYJAVA</t>
  </si>
  <si>
    <t>TREBIŠOV</t>
  </si>
  <si>
    <t>TOPOĽČANY</t>
  </si>
  <si>
    <t>4. Nitriansky</t>
  </si>
  <si>
    <t>SABINOV</t>
  </si>
  <si>
    <t>BÁNOVCE NAD BEBRAVOU</t>
  </si>
  <si>
    <t>KEŽMAROK</t>
  </si>
  <si>
    <t>REVÚCA</t>
  </si>
  <si>
    <t>VEĽKÝ KRTÍŠ</t>
  </si>
  <si>
    <t>NITRA</t>
  </si>
  <si>
    <t>NÁMESTOVO</t>
  </si>
  <si>
    <t>SOBRANCE</t>
  </si>
  <si>
    <t>ŽILINA</t>
  </si>
  <si>
    <t>TRNAVA</t>
  </si>
  <si>
    <t>BREZNO</t>
  </si>
  <si>
    <t>PIEŠŤANY</t>
  </si>
  <si>
    <t>PEZINOK</t>
  </si>
  <si>
    <t>LEVOČA</t>
  </si>
  <si>
    <t>ROŽŇAVA</t>
  </si>
  <si>
    <t>POVAŽSKÁ BYSTRICA</t>
  </si>
  <si>
    <t>BANSKÁ BYSTRICA</t>
  </si>
  <si>
    <t>BARDEJOV</t>
  </si>
  <si>
    <t>RIMAVSKÁ SOBOTA</t>
  </si>
  <si>
    <t>KOŠICE - OKOLIE</t>
  </si>
  <si>
    <t>SPIŠSKÁ NOVÁ VES</t>
  </si>
  <si>
    <t>RUŽOMBEROK</t>
  </si>
  <si>
    <t>PREŠOV</t>
  </si>
  <si>
    <t>KYSUCKÉ NOVÉ MESTO</t>
  </si>
  <si>
    <t>MALACKY</t>
  </si>
  <si>
    <t>LEVICE</t>
  </si>
  <si>
    <t>ŽARNOVICA</t>
  </si>
  <si>
    <t>ZLATÉ MORAVCE</t>
  </si>
  <si>
    <t>SENICA</t>
  </si>
  <si>
    <t>MICHALOVCE</t>
  </si>
  <si>
    <t>TRENČÍN</t>
  </si>
  <si>
    <t>DETVA</t>
  </si>
  <si>
    <t>ŠAĽA</t>
  </si>
  <si>
    <t>SENEC</t>
  </si>
  <si>
    <t>VRANOV NAD TOPĽOU</t>
  </si>
  <si>
    <t>SVIDNÍK</t>
  </si>
  <si>
    <t>NOVÉ ZÁMKY</t>
  </si>
  <si>
    <t>LIPTOVSKÝ MIKULÁŠ</t>
  </si>
  <si>
    <t>GELNICA</t>
  </si>
  <si>
    <t>DUNAJSKÁ STREDA</t>
  </si>
  <si>
    <t>PARTIZÁNSKE</t>
  </si>
  <si>
    <t>TURČIANSKE TEPLICE</t>
  </si>
  <si>
    <t>SKALICA</t>
  </si>
  <si>
    <t>POLTÁR</t>
  </si>
  <si>
    <t>KRUPINA</t>
  </si>
  <si>
    <t>ČADCA</t>
  </si>
  <si>
    <t>ZVOLEN</t>
  </si>
  <si>
    <t>BYTČA</t>
  </si>
  <si>
    <t>BANSKÁ ŠTIAVNICA</t>
  </si>
  <si>
    <t>MARTIN</t>
  </si>
  <si>
    <t>KOMÁRNO</t>
  </si>
  <si>
    <t>ŽIAR NAD HRONOM</t>
  </si>
  <si>
    <t>Bez VŠ</t>
  </si>
  <si>
    <t>Bez VŠ (hustota)</t>
  </si>
  <si>
    <t>Bez VŠ (vz)</t>
  </si>
  <si>
    <t>Domáca VŠ (hustota)</t>
  </si>
  <si>
    <t>Domáca VŠ (vz)</t>
  </si>
  <si>
    <t>Mix VŠ (hustota)</t>
  </si>
  <si>
    <t>Mix VŠ (vz)</t>
  </si>
  <si>
    <t>Zah. VŠ (hustota)</t>
  </si>
  <si>
    <t>Zah. VŠ (vz)</t>
  </si>
  <si>
    <t>Plná vzorka</t>
  </si>
  <si>
    <t>Spárovaná vzorka</t>
  </si>
  <si>
    <t>Kal. rok od maturity</t>
  </si>
  <si>
    <t>odhad</t>
  </si>
  <si>
    <t>SE</t>
  </si>
  <si>
    <t>Rel. prémia (%)</t>
  </si>
  <si>
    <t>CI - dolná h.</t>
  </si>
  <si>
    <t>CI - horná h.</t>
  </si>
  <si>
    <t>Year</t>
  </si>
  <si>
    <t>NPV_Bc</t>
  </si>
  <si>
    <t>NPV_Mgr</t>
  </si>
  <si>
    <t>NPV_spolu</t>
  </si>
  <si>
    <t>roky</t>
  </si>
  <si>
    <t>NPV_bc</t>
  </si>
  <si>
    <t>NPV_40 % miera návratu</t>
  </si>
  <si>
    <t>NPV_95 % miera návratu</t>
  </si>
  <si>
    <t>Poskytovanie vysokoškolského vzdelávania a zabezpečenie prevádzky VVŠ (07711)</t>
  </si>
  <si>
    <t>Sociálna podpora študentov vysokých škôl (07715)</t>
  </si>
  <si>
    <t>Počet študujúcich na dennom štúdiu na verejných vysokých školách (CVTI)</t>
  </si>
  <si>
    <t>cena 1 študenta</t>
  </si>
  <si>
    <t xml:space="preserve">G3: VŠ odbory s najvyšším počtom štipendistov </t>
  </si>
  <si>
    <t>G4: Počet štipendistov na 100 maturantov v okrese</t>
  </si>
  <si>
    <t>G5: Podiel absolventov vysokých škôl nachádzajúcich sa v SR podľa destinácie vysokoškolského štúdia a roku maturity (stav v 2022)</t>
  </si>
  <si>
    <t>G6: Podiel návratov do SR po štúdiu v zahraničí podľa výsledkov na EČ MS zo SJL (stav v 2022)</t>
  </si>
  <si>
    <t>G7: Podiel návratov do SR po štúdiu na domácich a zahraničných VŠ podľa výsledkov na EČ MS zo SJL (stav v 2022)</t>
  </si>
  <si>
    <t>G8: Podiel návratov do SR po štúdiu podľa kraja strednej školy a krajiny štúdia (stav v 2022)</t>
  </si>
  <si>
    <t>G9: Podiel návratov do SR po štúdiu podľa okresu strednej školy a krajiny štúdia (stav v 2022)</t>
  </si>
  <si>
    <t>G10: Očakávané počty mesiacov v evidencii UoZ po zohľadnení rozdielov medzi absolventmi</t>
  </si>
  <si>
    <t>G11: Vývoj miery nezamestnanosti podľa roku maturity</t>
  </si>
  <si>
    <t>G12: Štruktúra zamestnanosti absolventov podľa miesta VŠ</t>
  </si>
  <si>
    <t>G16: Čistý súčasný prínos jedného študenta VŠ v SR pre štátny rozpočet</t>
  </si>
  <si>
    <t>G17: Čistý súčasný prínos jedného študenta VŠ v zahraničí pre štátny rozpočet</t>
  </si>
  <si>
    <t>G11: Vývoj  miery nezamestnanosti podľa roku maturity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</si>
</sst>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%"/>
    <numFmt numFmtId="165" formatCode="0.0"/>
    <numFmt numFmtId="166" formatCode="0.0000"/>
    <numFmt numFmtId="167" formatCode="0.000000"/>
    <numFmt numFmtId="168" formatCode="0.00000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color theme="1"/>
      <name val="Calibri"/>
      <family val="2"/>
      <scheme val="minor"/>
    </font>
    <font>
      <sz val="11"/>
      <name val="Calibri"/>
      <family val="2"/>
      <charset val="238"/>
    </font>
    <font>
      <b/>
      <sz val="11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</cellStyleXfs>
  <cellXfs count="190">
    <xf numFmtId="0" fontId="0" fillId="0" borderId="0" xfId="0"/>
    <xf numFmtId="0" fontId="0" fillId="2" borderId="0" xfId="0" applyFill="1"/>
    <xf numFmtId="0" fontId="0" fillId="2" borderId="0" xfId="0" applyFill="1" applyAlignment="1">
      <alignment vertical="top"/>
    </xf>
    <xf numFmtId="0" fontId="0" fillId="2" borderId="0" xfId="0" applyFill="1" applyAlignment="1">
      <alignment horizontal="left" vertical="top"/>
    </xf>
    <xf numFmtId="0" fontId="0" fillId="2" borderId="1" xfId="0" applyFill="1" applyBorder="1" applyAlignment="1">
      <alignment horizontal="left" vertical="top"/>
    </xf>
    <xf numFmtId="164" fontId="0" fillId="2" borderId="2" xfId="1" applyNumberFormat="1" applyFont="1" applyFill="1" applyBorder="1" applyAlignment="1">
      <alignment horizontal="left" vertical="top"/>
    </xf>
    <xf numFmtId="0" fontId="0" fillId="2" borderId="3" xfId="0" applyFill="1" applyBorder="1" applyAlignment="1">
      <alignment horizontal="left" vertical="top"/>
    </xf>
    <xf numFmtId="0" fontId="0" fillId="2" borderId="4" xfId="0" applyFill="1" applyBorder="1" applyAlignment="1">
      <alignment horizontal="left" vertical="top"/>
    </xf>
    <xf numFmtId="0" fontId="2" fillId="3" borderId="6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left" vertical="center"/>
    </xf>
    <xf numFmtId="0" fontId="0" fillId="2" borderId="0" xfId="0" applyFill="1" applyAlignment="1">
      <alignment wrapText="1"/>
    </xf>
    <xf numFmtId="0" fontId="0" fillId="2" borderId="1" xfId="0" applyFill="1" applyBorder="1" applyAlignment="1">
      <alignment horizontal="left"/>
    </xf>
    <xf numFmtId="0" fontId="0" fillId="2" borderId="0" xfId="0" applyFill="1" applyAlignment="1">
      <alignment horizontal="left"/>
    </xf>
    <xf numFmtId="0" fontId="0" fillId="2" borderId="3" xfId="0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5" xfId="0" applyFill="1" applyBorder="1" applyAlignment="1">
      <alignment horizontal="left"/>
    </xf>
    <xf numFmtId="165" fontId="0" fillId="5" borderId="2" xfId="0" applyNumberFormat="1" applyFill="1" applyBorder="1" applyAlignment="1">
      <alignment horizontal="left"/>
    </xf>
    <xf numFmtId="165" fontId="0" fillId="5" borderId="5" xfId="0" applyNumberFormat="1" applyFill="1" applyBorder="1" applyAlignment="1">
      <alignment horizontal="left"/>
    </xf>
    <xf numFmtId="0" fontId="3" fillId="4" borderId="0" xfId="0" applyFont="1" applyFill="1" applyAlignment="1">
      <alignment vertical="center"/>
    </xf>
    <xf numFmtId="0" fontId="3" fillId="4" borderId="4" xfId="0" applyFont="1" applyFill="1" applyBorder="1" applyAlignment="1">
      <alignment vertical="center"/>
    </xf>
    <xf numFmtId="164" fontId="0" fillId="2" borderId="5" xfId="1" applyNumberFormat="1" applyFont="1" applyFill="1" applyBorder="1" applyAlignment="1">
      <alignment horizontal="left" vertical="top"/>
    </xf>
    <xf numFmtId="49" fontId="2" fillId="2" borderId="0" xfId="0" applyNumberFormat="1" applyFont="1" applyFill="1"/>
    <xf numFmtId="49" fontId="0" fillId="2" borderId="0" xfId="0" applyNumberFormat="1" applyFill="1" applyAlignment="1">
      <alignment horizontal="left"/>
    </xf>
    <xf numFmtId="0" fontId="2" fillId="2" borderId="0" xfId="0" applyFont="1" applyFill="1" applyAlignment="1">
      <alignment horizontal="left"/>
    </xf>
    <xf numFmtId="9" fontId="0" fillId="2" borderId="0" xfId="1" applyFont="1" applyFill="1"/>
    <xf numFmtId="49" fontId="0" fillId="2" borderId="1" xfId="0" applyNumberFormat="1" applyFill="1" applyBorder="1" applyAlignment="1">
      <alignment horizontal="left"/>
    </xf>
    <xf numFmtId="164" fontId="0" fillId="2" borderId="0" xfId="1" applyNumberFormat="1" applyFont="1" applyFill="1" applyBorder="1" applyAlignment="1">
      <alignment horizontal="left"/>
    </xf>
    <xf numFmtId="49" fontId="0" fillId="2" borderId="3" xfId="0" applyNumberFormat="1" applyFill="1" applyBorder="1" applyAlignment="1">
      <alignment horizontal="left"/>
    </xf>
    <xf numFmtId="164" fontId="0" fillId="2" borderId="4" xfId="1" applyNumberFormat="1" applyFont="1" applyFill="1" applyBorder="1" applyAlignment="1">
      <alignment horizontal="left"/>
    </xf>
    <xf numFmtId="49" fontId="2" fillId="3" borderId="6" xfId="0" applyNumberFormat="1" applyFont="1" applyFill="1" applyBorder="1" applyAlignment="1">
      <alignment horizontal="left"/>
    </xf>
    <xf numFmtId="49" fontId="2" fillId="3" borderId="7" xfId="0" applyNumberFormat="1" applyFont="1" applyFill="1" applyBorder="1" applyAlignment="1">
      <alignment horizontal="left"/>
    </xf>
    <xf numFmtId="49" fontId="2" fillId="3" borderId="8" xfId="0" applyNumberFormat="1" applyFont="1" applyFill="1" applyBorder="1" applyAlignment="1">
      <alignment horizontal="left"/>
    </xf>
    <xf numFmtId="49" fontId="0" fillId="2" borderId="2" xfId="0" applyNumberFormat="1" applyFill="1" applyBorder="1" applyAlignment="1">
      <alignment horizontal="left"/>
    </xf>
    <xf numFmtId="49" fontId="0" fillId="2" borderId="5" xfId="0" applyNumberFormat="1" applyFill="1" applyBorder="1" applyAlignment="1">
      <alignment horizontal="left"/>
    </xf>
    <xf numFmtId="0" fontId="0" fillId="2" borderId="0" xfId="0" applyFill="1" applyAlignment="1">
      <alignment horizontal="left" wrapText="1"/>
    </xf>
    <xf numFmtId="0" fontId="2" fillId="3" borderId="7" xfId="0" applyFont="1" applyFill="1" applyBorder="1" applyAlignment="1">
      <alignment horizontal="left" wrapText="1"/>
    </xf>
    <xf numFmtId="0" fontId="2" fillId="3" borderId="8" xfId="0" applyFont="1" applyFill="1" applyBorder="1" applyAlignment="1">
      <alignment horizontal="left" wrapText="1"/>
    </xf>
    <xf numFmtId="0" fontId="2" fillId="3" borderId="9" xfId="0" applyFont="1" applyFill="1" applyBorder="1" applyAlignment="1">
      <alignment horizontal="left" wrapText="1"/>
    </xf>
    <xf numFmtId="0" fontId="0" fillId="2" borderId="10" xfId="0" applyFill="1" applyBorder="1" applyAlignment="1">
      <alignment horizontal="left" wrapText="1"/>
    </xf>
    <xf numFmtId="0" fontId="0" fillId="2" borderId="11" xfId="0" applyFill="1" applyBorder="1" applyAlignment="1">
      <alignment horizontal="left" wrapText="1"/>
    </xf>
    <xf numFmtId="3" fontId="0" fillId="2" borderId="0" xfId="0" applyNumberFormat="1" applyFill="1" applyAlignment="1">
      <alignment horizontal="left" wrapText="1"/>
    </xf>
    <xf numFmtId="3" fontId="0" fillId="2" borderId="2" xfId="0" applyNumberFormat="1" applyFill="1" applyBorder="1" applyAlignment="1">
      <alignment horizontal="left" wrapText="1"/>
    </xf>
    <xf numFmtId="3" fontId="0" fillId="2" borderId="4" xfId="0" applyNumberFormat="1" applyFill="1" applyBorder="1" applyAlignment="1">
      <alignment horizontal="left" wrapText="1"/>
    </xf>
    <xf numFmtId="3" fontId="0" fillId="2" borderId="5" xfId="0" applyNumberFormat="1" applyFill="1" applyBorder="1" applyAlignment="1">
      <alignment horizontal="left" wrapText="1"/>
    </xf>
    <xf numFmtId="164" fontId="0" fillId="2" borderId="2" xfId="1" applyNumberFormat="1" applyFont="1" applyFill="1" applyBorder="1" applyAlignment="1">
      <alignment horizontal="left"/>
    </xf>
    <xf numFmtId="164" fontId="0" fillId="2" borderId="5" xfId="1" applyNumberFormat="1" applyFont="1" applyFill="1" applyBorder="1" applyAlignment="1">
      <alignment horizontal="left"/>
    </xf>
    <xf numFmtId="0" fontId="2" fillId="3" borderId="7" xfId="0" applyFont="1" applyFill="1" applyBorder="1" applyAlignment="1">
      <alignment horizontal="left"/>
    </xf>
    <xf numFmtId="0" fontId="2" fillId="3" borderId="8" xfId="0" applyFont="1" applyFill="1" applyBorder="1" applyAlignment="1">
      <alignment horizontal="left"/>
    </xf>
    <xf numFmtId="0" fontId="2" fillId="3" borderId="9" xfId="0" applyFont="1" applyFill="1" applyBorder="1" applyAlignment="1">
      <alignment horizontal="left"/>
    </xf>
    <xf numFmtId="0" fontId="0" fillId="2" borderId="10" xfId="0" applyFill="1" applyBorder="1" applyAlignment="1">
      <alignment horizontal="left"/>
    </xf>
    <xf numFmtId="0" fontId="0" fillId="2" borderId="11" xfId="0" applyFill="1" applyBorder="1" applyAlignment="1">
      <alignment horizontal="left"/>
    </xf>
    <xf numFmtId="0" fontId="0" fillId="2" borderId="0" xfId="1" applyNumberFormat="1" applyFont="1" applyFill="1" applyBorder="1" applyAlignment="1">
      <alignment horizontal="left"/>
    </xf>
    <xf numFmtId="0" fontId="0" fillId="2" borderId="1" xfId="1" applyNumberFormat="1" applyFont="1" applyFill="1" applyBorder="1" applyAlignment="1">
      <alignment horizontal="left"/>
    </xf>
    <xf numFmtId="0" fontId="0" fillId="2" borderId="4" xfId="1" applyNumberFormat="1" applyFont="1" applyFill="1" applyBorder="1" applyAlignment="1">
      <alignment horizontal="left"/>
    </xf>
    <xf numFmtId="0" fontId="0" fillId="2" borderId="3" xfId="1" applyNumberFormat="1" applyFont="1" applyFill="1" applyBorder="1" applyAlignment="1">
      <alignment horizontal="left"/>
    </xf>
    <xf numFmtId="49" fontId="2" fillId="2" borderId="0" xfId="0" applyNumberFormat="1" applyFont="1" applyFill="1" applyAlignment="1">
      <alignment horizontal="left"/>
    </xf>
    <xf numFmtId="0" fontId="4" fillId="0" borderId="0" xfId="2"/>
    <xf numFmtId="0" fontId="2" fillId="2" borderId="0" xfId="0" applyFont="1" applyFill="1"/>
    <xf numFmtId="2" fontId="6" fillId="2" borderId="0" xfId="5" applyNumberFormat="1" applyFill="1" applyAlignment="1">
      <alignment horizontal="left"/>
    </xf>
    <xf numFmtId="165" fontId="7" fillId="2" borderId="0" xfId="5" applyNumberFormat="1" applyFont="1" applyFill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2" applyAlignment="1">
      <alignment horizontal="left"/>
    </xf>
    <xf numFmtId="0" fontId="4" fillId="0" borderId="0" xfId="2" applyAlignment="1">
      <alignment vertical="center" wrapText="1"/>
    </xf>
    <xf numFmtId="1" fontId="4" fillId="2" borderId="0" xfId="2" applyNumberFormat="1" applyFill="1" applyAlignment="1">
      <alignment horizontal="left"/>
    </xf>
    <xf numFmtId="2" fontId="4" fillId="2" borderId="0" xfId="2" applyNumberFormat="1" applyFill="1" applyAlignment="1">
      <alignment horizontal="left"/>
    </xf>
    <xf numFmtId="0" fontId="0" fillId="2" borderId="0" xfId="0" applyFill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165" fontId="0" fillId="2" borderId="24" xfId="0" applyNumberFormat="1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165" fontId="0" fillId="2" borderId="25" xfId="0" applyNumberFormat="1" applyFill="1" applyBorder="1" applyAlignment="1">
      <alignment horizontal="center" vertical="center"/>
    </xf>
    <xf numFmtId="165" fontId="0" fillId="2" borderId="26" xfId="0" applyNumberForma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4" fillId="2" borderId="0" xfId="2" applyFill="1"/>
    <xf numFmtId="166" fontId="4" fillId="2" borderId="0" xfId="2" applyNumberFormat="1" applyFill="1"/>
    <xf numFmtId="167" fontId="4" fillId="2" borderId="0" xfId="2" applyNumberFormat="1" applyFill="1"/>
    <xf numFmtId="168" fontId="4" fillId="2" borderId="0" xfId="2" applyNumberFormat="1" applyFill="1"/>
    <xf numFmtId="166" fontId="4" fillId="2" borderId="0" xfId="2" applyNumberFormat="1" applyFill="1" applyAlignment="1">
      <alignment horizontal="left"/>
    </xf>
    <xf numFmtId="0" fontId="6" fillId="2" borderId="0" xfId="5" applyFill="1"/>
    <xf numFmtId="0" fontId="5" fillId="2" borderId="0" xfId="3" applyFill="1" applyAlignment="1">
      <alignment horizontal="center" vertical="center"/>
    </xf>
    <xf numFmtId="1" fontId="5" fillId="2" borderId="0" xfId="3" applyNumberFormat="1" applyFill="1" applyAlignment="1">
      <alignment horizontal="left" vertical="center"/>
    </xf>
    <xf numFmtId="0" fontId="5" fillId="2" borderId="0" xfId="3" applyFill="1" applyAlignment="1">
      <alignment horizontal="left" vertical="center"/>
    </xf>
    <xf numFmtId="0" fontId="2" fillId="2" borderId="0" xfId="3" applyFont="1" applyFill="1" applyAlignment="1">
      <alignment horizontal="left" vertical="center"/>
    </xf>
    <xf numFmtId="0" fontId="2" fillId="2" borderId="0" xfId="3" applyFont="1" applyFill="1" applyAlignment="1">
      <alignment vertical="center"/>
    </xf>
    <xf numFmtId="0" fontId="2" fillId="3" borderId="0" xfId="0" applyFont="1" applyFill="1"/>
    <xf numFmtId="0" fontId="2" fillId="3" borderId="6" xfId="0" applyFont="1" applyFill="1" applyBorder="1" applyAlignment="1">
      <alignment horizontal="left" wrapText="1"/>
    </xf>
    <xf numFmtId="9" fontId="0" fillId="2" borderId="0" xfId="1" applyFont="1" applyFill="1" applyBorder="1" applyAlignment="1">
      <alignment horizontal="left"/>
    </xf>
    <xf numFmtId="9" fontId="0" fillId="2" borderId="2" xfId="1" applyFont="1" applyFill="1" applyBorder="1" applyAlignment="1">
      <alignment horizontal="left"/>
    </xf>
    <xf numFmtId="9" fontId="0" fillId="2" borderId="4" xfId="1" applyFont="1" applyFill="1" applyBorder="1" applyAlignment="1">
      <alignment horizontal="left"/>
    </xf>
    <xf numFmtId="9" fontId="0" fillId="2" borderId="5" xfId="1" applyFont="1" applyFill="1" applyBorder="1" applyAlignment="1">
      <alignment horizontal="left"/>
    </xf>
    <xf numFmtId="0" fontId="2" fillId="3" borderId="6" xfId="0" applyFont="1" applyFill="1" applyBorder="1" applyAlignment="1">
      <alignment horizontal="left"/>
    </xf>
    <xf numFmtId="1" fontId="2" fillId="3" borderId="7" xfId="0" applyNumberFormat="1" applyFont="1" applyFill="1" applyBorder="1" applyAlignment="1">
      <alignment horizontal="left"/>
    </xf>
    <xf numFmtId="1" fontId="2" fillId="3" borderId="8" xfId="0" applyNumberFormat="1" applyFont="1" applyFill="1" applyBorder="1" applyAlignment="1">
      <alignment horizontal="left"/>
    </xf>
    <xf numFmtId="0" fontId="0" fillId="2" borderId="34" xfId="0" applyFill="1" applyBorder="1" applyAlignment="1">
      <alignment horizontal="left"/>
    </xf>
    <xf numFmtId="165" fontId="0" fillId="2" borderId="35" xfId="0" applyNumberFormat="1" applyFill="1" applyBorder="1" applyAlignment="1">
      <alignment horizontal="left"/>
    </xf>
    <xf numFmtId="165" fontId="0" fillId="2" borderId="36" xfId="0" applyNumberFormat="1" applyFill="1" applyBorder="1" applyAlignment="1">
      <alignment horizontal="left"/>
    </xf>
    <xf numFmtId="165" fontId="0" fillId="2" borderId="0" xfId="0" applyNumberFormat="1" applyFill="1" applyAlignment="1">
      <alignment horizontal="left"/>
    </xf>
    <xf numFmtId="165" fontId="0" fillId="2" borderId="2" xfId="0" applyNumberFormat="1" applyFill="1" applyBorder="1" applyAlignment="1">
      <alignment horizontal="left"/>
    </xf>
    <xf numFmtId="165" fontId="0" fillId="2" borderId="4" xfId="0" applyNumberFormat="1" applyFill="1" applyBorder="1" applyAlignment="1">
      <alignment horizontal="left"/>
    </xf>
    <xf numFmtId="165" fontId="0" fillId="2" borderId="5" xfId="0" applyNumberFormat="1" applyFill="1" applyBorder="1" applyAlignment="1">
      <alignment horizontal="left"/>
    </xf>
    <xf numFmtId="0" fontId="7" fillId="3" borderId="6" xfId="2" applyFont="1" applyFill="1" applyBorder="1" applyAlignment="1">
      <alignment horizontal="left" vertical="center" wrapText="1"/>
    </xf>
    <xf numFmtId="0" fontId="7" fillId="3" borderId="7" xfId="2" applyFont="1" applyFill="1" applyBorder="1" applyAlignment="1">
      <alignment horizontal="left" vertical="center" wrapText="1"/>
    </xf>
    <xf numFmtId="0" fontId="7" fillId="3" borderId="8" xfId="2" applyFont="1" applyFill="1" applyBorder="1" applyAlignment="1">
      <alignment horizontal="left" vertical="center" wrapText="1"/>
    </xf>
    <xf numFmtId="0" fontId="4" fillId="2" borderId="1" xfId="2" applyFill="1" applyBorder="1" applyAlignment="1">
      <alignment horizontal="left"/>
    </xf>
    <xf numFmtId="2" fontId="4" fillId="2" borderId="2" xfId="2" applyNumberFormat="1" applyFill="1" applyBorder="1" applyAlignment="1">
      <alignment horizontal="left"/>
    </xf>
    <xf numFmtId="0" fontId="4" fillId="2" borderId="0" xfId="2" applyFill="1" applyAlignment="1">
      <alignment horizontal="left"/>
    </xf>
    <xf numFmtId="0" fontId="4" fillId="2" borderId="2" xfId="2" applyFill="1" applyBorder="1" applyAlignment="1">
      <alignment horizontal="left"/>
    </xf>
    <xf numFmtId="0" fontId="4" fillId="2" borderId="3" xfId="2" applyFill="1" applyBorder="1" applyAlignment="1">
      <alignment horizontal="left"/>
    </xf>
    <xf numFmtId="1" fontId="4" fillId="2" borderId="4" xfId="2" applyNumberFormat="1" applyFill="1" applyBorder="1" applyAlignment="1">
      <alignment horizontal="left"/>
    </xf>
    <xf numFmtId="0" fontId="4" fillId="2" borderId="4" xfId="2" applyFill="1" applyBorder="1" applyAlignment="1">
      <alignment horizontal="left"/>
    </xf>
    <xf numFmtId="0" fontId="4" fillId="2" borderId="5" xfId="2" applyFill="1" applyBorder="1" applyAlignment="1">
      <alignment horizontal="left"/>
    </xf>
    <xf numFmtId="0" fontId="2" fillId="2" borderId="15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164" fontId="0" fillId="2" borderId="20" xfId="0" applyNumberFormat="1" applyFill="1" applyBorder="1" applyAlignment="1">
      <alignment horizontal="center" vertical="center"/>
    </xf>
    <xf numFmtId="164" fontId="0" fillId="2" borderId="0" xfId="1" applyNumberFormat="1" applyFont="1" applyFill="1" applyBorder="1" applyAlignment="1">
      <alignment horizontal="center"/>
    </xf>
    <xf numFmtId="164" fontId="0" fillId="2" borderId="24" xfId="1" applyNumberFormat="1" applyFont="1" applyFill="1" applyBorder="1" applyAlignment="1">
      <alignment horizontal="center"/>
    </xf>
    <xf numFmtId="164" fontId="0" fillId="2" borderId="25" xfId="1" applyNumberFormat="1" applyFont="1" applyFill="1" applyBorder="1" applyAlignment="1">
      <alignment horizontal="center"/>
    </xf>
    <xf numFmtId="164" fontId="0" fillId="2" borderId="26" xfId="1" applyNumberFormat="1" applyFont="1" applyFill="1" applyBorder="1" applyAlignment="1">
      <alignment horizontal="center"/>
    </xf>
    <xf numFmtId="0" fontId="0" fillId="2" borderId="28" xfId="0" applyFill="1" applyBorder="1" applyAlignment="1">
      <alignment horizontal="center" vertical="center"/>
    </xf>
    <xf numFmtId="164" fontId="0" fillId="2" borderId="21" xfId="0" applyNumberFormat="1" applyFill="1" applyBorder="1" applyAlignment="1">
      <alignment horizontal="center" vertical="center"/>
    </xf>
    <xf numFmtId="164" fontId="0" fillId="2" borderId="22" xfId="0" applyNumberForma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0" fillId="2" borderId="2" xfId="0" applyFill="1" applyBorder="1"/>
    <xf numFmtId="0" fontId="0" fillId="2" borderId="5" xfId="0" applyFill="1" applyBorder="1"/>
    <xf numFmtId="166" fontId="7" fillId="3" borderId="6" xfId="2" applyNumberFormat="1" applyFont="1" applyFill="1" applyBorder="1" applyAlignment="1">
      <alignment wrapText="1"/>
    </xf>
    <xf numFmtId="0" fontId="7" fillId="3" borderId="7" xfId="2" applyFont="1" applyFill="1" applyBorder="1" applyAlignment="1">
      <alignment wrapText="1"/>
    </xf>
    <xf numFmtId="166" fontId="7" fillId="3" borderId="7" xfId="2" applyNumberFormat="1" applyFont="1" applyFill="1" applyBorder="1" applyAlignment="1">
      <alignment wrapText="1"/>
    </xf>
    <xf numFmtId="0" fontId="7" fillId="3" borderId="8" xfId="2" applyFont="1" applyFill="1" applyBorder="1" applyAlignment="1">
      <alignment wrapText="1"/>
    </xf>
    <xf numFmtId="166" fontId="4" fillId="2" borderId="1" xfId="2" applyNumberFormat="1" applyFill="1" applyBorder="1" applyAlignment="1">
      <alignment horizontal="left"/>
    </xf>
    <xf numFmtId="1" fontId="4" fillId="2" borderId="2" xfId="2" applyNumberFormat="1" applyFill="1" applyBorder="1" applyAlignment="1">
      <alignment horizontal="left"/>
    </xf>
    <xf numFmtId="166" fontId="4" fillId="2" borderId="3" xfId="2" applyNumberFormat="1" applyFill="1" applyBorder="1" applyAlignment="1">
      <alignment horizontal="left"/>
    </xf>
    <xf numFmtId="166" fontId="4" fillId="2" borderId="4" xfId="2" applyNumberFormat="1" applyFill="1" applyBorder="1" applyAlignment="1">
      <alignment horizontal="left"/>
    </xf>
    <xf numFmtId="1" fontId="4" fillId="2" borderId="5" xfId="2" applyNumberFormat="1" applyFill="1" applyBorder="1" applyAlignment="1">
      <alignment horizontal="left"/>
    </xf>
    <xf numFmtId="0" fontId="7" fillId="3" borderId="34" xfId="5" applyFont="1" applyFill="1" applyBorder="1" applyAlignment="1">
      <alignment vertical="center" wrapText="1"/>
    </xf>
    <xf numFmtId="0" fontId="7" fillId="3" borderId="6" xfId="5" applyFont="1" applyFill="1" applyBorder="1" applyAlignment="1">
      <alignment horizontal="left" vertical="center" wrapText="1"/>
    </xf>
    <xf numFmtId="0" fontId="7" fillId="3" borderId="7" xfId="5" applyFont="1" applyFill="1" applyBorder="1" applyAlignment="1">
      <alignment horizontal="left" vertical="center" wrapText="1"/>
    </xf>
    <xf numFmtId="0" fontId="7" fillId="3" borderId="8" xfId="5" applyFont="1" applyFill="1" applyBorder="1" applyAlignment="1">
      <alignment horizontal="left" vertical="center" wrapText="1"/>
    </xf>
    <xf numFmtId="1" fontId="6" fillId="2" borderId="1" xfId="5" applyNumberFormat="1" applyFill="1" applyBorder="1" applyAlignment="1">
      <alignment horizontal="left"/>
    </xf>
    <xf numFmtId="165" fontId="7" fillId="2" borderId="2" xfId="5" applyNumberFormat="1" applyFont="1" applyFill="1" applyBorder="1" applyAlignment="1">
      <alignment horizontal="left"/>
    </xf>
    <xf numFmtId="1" fontId="6" fillId="2" borderId="3" xfId="5" applyNumberFormat="1" applyFill="1" applyBorder="1" applyAlignment="1">
      <alignment horizontal="left"/>
    </xf>
    <xf numFmtId="2" fontId="6" fillId="2" borderId="4" xfId="5" applyNumberFormat="1" applyFill="1" applyBorder="1" applyAlignment="1">
      <alignment horizontal="left"/>
    </xf>
    <xf numFmtId="165" fontId="7" fillId="2" borderId="4" xfId="5" applyNumberFormat="1" applyFont="1" applyFill="1" applyBorder="1" applyAlignment="1">
      <alignment horizontal="left"/>
    </xf>
    <xf numFmtId="165" fontId="7" fillId="2" borderId="5" xfId="5" applyNumberFormat="1" applyFont="1" applyFill="1" applyBorder="1" applyAlignment="1">
      <alignment horizontal="left"/>
    </xf>
    <xf numFmtId="0" fontId="2" fillId="3" borderId="6" xfId="3" applyFont="1" applyFill="1" applyBorder="1" applyAlignment="1">
      <alignment horizontal="left" vertical="center"/>
    </xf>
    <xf numFmtId="0" fontId="2" fillId="3" borderId="7" xfId="3" applyFont="1" applyFill="1" applyBorder="1" applyAlignment="1">
      <alignment horizontal="left" vertical="center"/>
    </xf>
    <xf numFmtId="0" fontId="2" fillId="3" borderId="8" xfId="3" applyFont="1" applyFill="1" applyBorder="1" applyAlignment="1">
      <alignment horizontal="left" vertical="center"/>
    </xf>
    <xf numFmtId="0" fontId="5" fillId="2" borderId="1" xfId="3" applyFill="1" applyBorder="1" applyAlignment="1">
      <alignment horizontal="left" vertical="center"/>
    </xf>
    <xf numFmtId="0" fontId="5" fillId="2" borderId="2" xfId="3" applyFill="1" applyBorder="1" applyAlignment="1">
      <alignment horizontal="left" vertical="center"/>
    </xf>
    <xf numFmtId="1" fontId="5" fillId="2" borderId="2" xfId="3" applyNumberFormat="1" applyFill="1" applyBorder="1" applyAlignment="1">
      <alignment horizontal="left" vertical="center"/>
    </xf>
    <xf numFmtId="0" fontId="5" fillId="2" borderId="3" xfId="3" applyFill="1" applyBorder="1" applyAlignment="1">
      <alignment horizontal="left" vertical="center"/>
    </xf>
    <xf numFmtId="1" fontId="5" fillId="2" borderId="4" xfId="3" applyNumberFormat="1" applyFill="1" applyBorder="1" applyAlignment="1">
      <alignment horizontal="left" vertical="center"/>
    </xf>
    <xf numFmtId="1" fontId="5" fillId="2" borderId="5" xfId="3" applyNumberFormat="1" applyFill="1" applyBorder="1" applyAlignment="1">
      <alignment horizontal="left" vertical="center"/>
    </xf>
    <xf numFmtId="1" fontId="0" fillId="2" borderId="0" xfId="0" applyNumberFormat="1" applyFill="1" applyAlignment="1">
      <alignment horizontal="left"/>
    </xf>
    <xf numFmtId="1" fontId="0" fillId="2" borderId="4" xfId="0" applyNumberFormat="1" applyFill="1" applyBorder="1" applyAlignment="1">
      <alignment horizontal="left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10" fontId="0" fillId="2" borderId="2" xfId="1" applyNumberFormat="1" applyFont="1" applyFill="1" applyBorder="1" applyAlignment="1">
      <alignment horizontal="left"/>
    </xf>
    <xf numFmtId="10" fontId="0" fillId="2" borderId="5" xfId="1" applyNumberFormat="1" applyFont="1" applyFill="1" applyBorder="1" applyAlignment="1">
      <alignment horizontal="left"/>
    </xf>
    <xf numFmtId="0" fontId="2" fillId="3" borderId="7" xfId="3" applyFont="1" applyFill="1" applyBorder="1" applyAlignment="1">
      <alignment horizontal="left" vertical="center" wrapText="1"/>
    </xf>
    <xf numFmtId="0" fontId="2" fillId="3" borderId="8" xfId="3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top"/>
    </xf>
    <xf numFmtId="0" fontId="2" fillId="2" borderId="0" xfId="0" applyFont="1" applyFill="1" applyAlignment="1">
      <alignment wrapText="1"/>
    </xf>
    <xf numFmtId="0" fontId="2" fillId="3" borderId="12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3" borderId="29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7" fillId="3" borderId="35" xfId="5" applyFont="1" applyFill="1" applyBorder="1" applyAlignment="1">
      <alignment horizontal="center" vertical="center" wrapText="1"/>
    </xf>
    <xf numFmtId="0" fontId="7" fillId="3" borderId="36" xfId="5" applyFont="1" applyFill="1" applyBorder="1" applyAlignment="1">
      <alignment horizontal="center" vertical="center" wrapText="1"/>
    </xf>
  </cellXfs>
  <cellStyles count="6">
    <cellStyle name="Normálna" xfId="0" builtinId="0"/>
    <cellStyle name="Normálna 2" xfId="2" xr:uid="{97ABD007-4BDB-4E3D-A45F-C604971C2980}"/>
    <cellStyle name="Normálna 3" xfId="3" xr:uid="{721E8950-890B-4901-BBD0-917A92726FBC}"/>
    <cellStyle name="Normálna 4" xfId="5" xr:uid="{5615DAA0-A0B2-4F7D-A9CF-672FCACBEBAB}"/>
    <cellStyle name="Percentá" xfId="1" builtinId="5"/>
    <cellStyle name="Percentá 2" xfId="4" xr:uid="{ED4F74CD-F51D-4A87-BA7A-608CEEB035C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'G1'!$D$2</c:f>
              <c:strCache>
                <c:ptCount val="1"/>
                <c:pt idx="0">
                  <c:v>Podiel VŠ v zahraničí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'G1'!$A$3:$A$11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'G1'!$D$3:$D$11</c:f>
              <c:numCache>
                <c:formatCode>0.00%</c:formatCode>
                <c:ptCount val="9"/>
                <c:pt idx="0">
                  <c:v>0.16164224963263124</c:v>
                </c:pt>
                <c:pt idx="1">
                  <c:v>0.1506366007056297</c:v>
                </c:pt>
                <c:pt idx="2">
                  <c:v>0.1656540385989993</c:v>
                </c:pt>
                <c:pt idx="3">
                  <c:v>0.17560889516413697</c:v>
                </c:pt>
                <c:pt idx="4">
                  <c:v>0.18</c:v>
                </c:pt>
                <c:pt idx="5">
                  <c:v>0.17699999999999999</c:v>
                </c:pt>
                <c:pt idx="6">
                  <c:v>0.16508330548527236</c:v>
                </c:pt>
                <c:pt idx="7">
                  <c:v>0.19014020393299344</c:v>
                </c:pt>
                <c:pt idx="8">
                  <c:v>0.19635994168838627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E8-47ED-AD62-D10563B765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27233039"/>
        <c:axId val="1205373167"/>
      </c:barChart>
      <c:catAx>
        <c:axId val="1127233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205373167"/>
        <c:crosses val="autoZero"/>
        <c:auto val="1"/>
        <c:lblAlgn val="ctr"/>
        <c:lblOffset val="100"/>
        <c:noMultiLvlLbl val="0"/>
      </c:catAx>
      <c:valAx>
        <c:axId val="12053731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127233039"/>
        <c:crosses val="autoZero"/>
        <c:crossBetween val="between"/>
      </c:valAx>
      <c:spPr>
        <a:solidFill>
          <a:schemeClr val="accent6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'G13'!$D$18</c:f>
              <c:strCache>
                <c:ptCount val="1"/>
                <c:pt idx="0">
                  <c:v>Domáca VŠ</c:v>
                </c:pt>
              </c:strCache>
            </c:strRef>
          </c:tx>
          <c:spPr>
            <a:ln w="38100" cap="rnd">
              <a:solidFill>
                <a:srgbClr val="4783BB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'G13'!$B$21:$B$26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'G13'!$D$21:$D$26</c:f>
              <c:numCache>
                <c:formatCode>0.0</c:formatCode>
                <c:ptCount val="6"/>
                <c:pt idx="0">
                  <c:v>696.17</c:v>
                </c:pt>
                <c:pt idx="1">
                  <c:v>801</c:v>
                </c:pt>
                <c:pt idx="2">
                  <c:v>966.05499999999995</c:v>
                </c:pt>
                <c:pt idx="3">
                  <c:v>1094.0899999999999</c:v>
                </c:pt>
                <c:pt idx="4">
                  <c:v>1215.54</c:v>
                </c:pt>
                <c:pt idx="5">
                  <c:v>1366.33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D9-4B50-8B66-F85A887D8FF5}"/>
            </c:ext>
          </c:extLst>
        </c:ser>
        <c:ser>
          <c:idx val="1"/>
          <c:order val="1"/>
          <c:tx>
            <c:strRef>
              <c:f>'G13'!$E$18</c:f>
              <c:strCache>
                <c:ptCount val="1"/>
                <c:pt idx="0">
                  <c:v>Mix VŠ</c:v>
                </c:pt>
              </c:strCache>
            </c:strRef>
          </c:tx>
          <c:spPr>
            <a:ln w="38100" cap="rnd">
              <a:solidFill>
                <a:srgbClr val="F095B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'G13'!$B$21:$B$26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'G13'!$E$21:$E$26</c:f>
              <c:numCache>
                <c:formatCode>0.0</c:formatCode>
                <c:ptCount val="6"/>
                <c:pt idx="0">
                  <c:v>676.18</c:v>
                </c:pt>
                <c:pt idx="1">
                  <c:v>821.51499999999999</c:v>
                </c:pt>
                <c:pt idx="2">
                  <c:v>995.23</c:v>
                </c:pt>
                <c:pt idx="3">
                  <c:v>1150</c:v>
                </c:pt>
                <c:pt idx="4">
                  <c:v>1259.96</c:v>
                </c:pt>
                <c:pt idx="5">
                  <c:v>1420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D9-4B50-8B66-F85A887D8FF5}"/>
            </c:ext>
          </c:extLst>
        </c:ser>
        <c:ser>
          <c:idx val="2"/>
          <c:order val="2"/>
          <c:tx>
            <c:strRef>
              <c:f>'G13'!$F$18</c:f>
              <c:strCache>
                <c:ptCount val="1"/>
                <c:pt idx="0">
                  <c:v>Zah. VŠ</c:v>
                </c:pt>
              </c:strCache>
            </c:strRef>
          </c:tx>
          <c:spPr>
            <a:ln w="38100" cap="rnd">
              <a:solidFill>
                <a:srgbClr val="B7194A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'G13'!$B$21:$B$26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'G13'!$F$21:$F$26</c:f>
              <c:numCache>
                <c:formatCode>0.0</c:formatCode>
                <c:ptCount val="6"/>
                <c:pt idx="0">
                  <c:v>737.72</c:v>
                </c:pt>
                <c:pt idx="1">
                  <c:v>890.72500000000002</c:v>
                </c:pt>
                <c:pt idx="2">
                  <c:v>1050</c:v>
                </c:pt>
                <c:pt idx="3">
                  <c:v>1211.1300000000001</c:v>
                </c:pt>
                <c:pt idx="4">
                  <c:v>1414.5</c:v>
                </c:pt>
                <c:pt idx="5">
                  <c:v>1619.45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D9-4B50-8B66-F85A887D8F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9198424"/>
        <c:axId val="649198096"/>
      </c:lineChart>
      <c:catAx>
        <c:axId val="649198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49198096"/>
        <c:crosses val="autoZero"/>
        <c:auto val="1"/>
        <c:lblAlgn val="ctr"/>
        <c:lblOffset val="100"/>
        <c:noMultiLvlLbl val="0"/>
      </c:catAx>
      <c:valAx>
        <c:axId val="649198096"/>
        <c:scaling>
          <c:orientation val="minMax"/>
          <c:min val="4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49198424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'G13'!$J$18</c:f>
              <c:strCache>
                <c:ptCount val="1"/>
                <c:pt idx="0">
                  <c:v>Domáca VŠ</c:v>
                </c:pt>
              </c:strCache>
            </c:strRef>
          </c:tx>
          <c:spPr>
            <a:ln w="38100" cap="rnd">
              <a:solidFill>
                <a:srgbClr val="4783BB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'G13'!$H$21:$H$25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</c:numCache>
            </c:numRef>
          </c:cat>
          <c:val>
            <c:numRef>
              <c:f>'G13'!$J$21:$J$25</c:f>
              <c:numCache>
                <c:formatCode>0.0</c:formatCode>
                <c:ptCount val="5"/>
                <c:pt idx="0">
                  <c:v>756.03499999999997</c:v>
                </c:pt>
                <c:pt idx="1">
                  <c:v>882.68</c:v>
                </c:pt>
                <c:pt idx="2">
                  <c:v>1022.5</c:v>
                </c:pt>
                <c:pt idx="3">
                  <c:v>1127.95</c:v>
                </c:pt>
                <c:pt idx="4">
                  <c:v>1298.375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A1-4ADE-968F-869BED9A95BF}"/>
            </c:ext>
          </c:extLst>
        </c:ser>
        <c:ser>
          <c:idx val="1"/>
          <c:order val="1"/>
          <c:tx>
            <c:strRef>
              <c:f>'G13'!$K$18</c:f>
              <c:strCache>
                <c:ptCount val="1"/>
                <c:pt idx="0">
                  <c:v>Mix VŠ</c:v>
                </c:pt>
              </c:strCache>
            </c:strRef>
          </c:tx>
          <c:spPr>
            <a:ln w="38100" cap="rnd">
              <a:solidFill>
                <a:srgbClr val="F095B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'G13'!$H$21:$H$25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</c:numCache>
            </c:numRef>
          </c:cat>
          <c:val>
            <c:numRef>
              <c:f>'G13'!$K$21:$K$25</c:f>
              <c:numCache>
                <c:formatCode>0.0</c:formatCode>
                <c:ptCount val="5"/>
                <c:pt idx="0">
                  <c:v>732.58500000000004</c:v>
                </c:pt>
                <c:pt idx="1">
                  <c:v>884.73</c:v>
                </c:pt>
                <c:pt idx="2">
                  <c:v>980</c:v>
                </c:pt>
                <c:pt idx="3">
                  <c:v>1175.82</c:v>
                </c:pt>
                <c:pt idx="4">
                  <c:v>1325.29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A1-4ADE-968F-869BED9A95BF}"/>
            </c:ext>
          </c:extLst>
        </c:ser>
        <c:ser>
          <c:idx val="2"/>
          <c:order val="2"/>
          <c:tx>
            <c:strRef>
              <c:f>'G13'!$L$18</c:f>
              <c:strCache>
                <c:ptCount val="1"/>
                <c:pt idx="0">
                  <c:v>Zah. VŠ</c:v>
                </c:pt>
              </c:strCache>
            </c:strRef>
          </c:tx>
          <c:spPr>
            <a:ln w="38100" cap="rnd">
              <a:solidFill>
                <a:srgbClr val="B7194A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'G13'!$H$21:$H$25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</c:numCache>
            </c:numRef>
          </c:cat>
          <c:val>
            <c:numRef>
              <c:f>'G13'!$L$21:$L$25</c:f>
              <c:numCache>
                <c:formatCode>0.0</c:formatCode>
                <c:ptCount val="5"/>
                <c:pt idx="0">
                  <c:v>742.5</c:v>
                </c:pt>
                <c:pt idx="1">
                  <c:v>912.72500000000002</c:v>
                </c:pt>
                <c:pt idx="2">
                  <c:v>1096.72</c:v>
                </c:pt>
                <c:pt idx="3">
                  <c:v>1309.96</c:v>
                </c:pt>
                <c:pt idx="4">
                  <c:v>1500.11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A1-4ADE-968F-869BED9A95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9198424"/>
        <c:axId val="649198096"/>
      </c:lineChart>
      <c:catAx>
        <c:axId val="649198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49198096"/>
        <c:crosses val="autoZero"/>
        <c:auto val="1"/>
        <c:lblAlgn val="ctr"/>
        <c:lblOffset val="100"/>
        <c:noMultiLvlLbl val="0"/>
      </c:catAx>
      <c:valAx>
        <c:axId val="649198096"/>
        <c:scaling>
          <c:orientation val="minMax"/>
          <c:min val="4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49198424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'G16'!#REF!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'G16'!#REF!</c15:sqref>
                        </c15:formulaRef>
                      </c:ext>
                    </c:extLst>
                    <c:strCache>
                      <c:ptCount val="1"/>
                      <c:pt idx="0">
                        <c:v>#ODKAZ!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'G16'!#REF!</c15:sqref>
                        </c15:formulaRef>
                      </c:ext>
                    </c:extLst>
                    <c:strCache>
                      <c:ptCount val="1"/>
                      <c:pt idx="0">
                        <c:v>#ODKAZ!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A9D7-4AE6-A370-D8B51EE38EAD}"/>
            </c:ext>
          </c:extLst>
        </c:ser>
        <c:ser>
          <c:idx val="1"/>
          <c:order val="1"/>
          <c:spPr>
            <a:ln w="22225" cap="rnd" cmpd="sng" algn="ctr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'G16'!#REF!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'G16'!#REF!</c15:sqref>
                        </c15:formulaRef>
                      </c:ext>
                    </c:extLst>
                    <c:strCache>
                      <c:ptCount val="1"/>
                      <c:pt idx="0">
                        <c:v>#ODKAZ!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'G16'!#REF!</c15:sqref>
                        </c15:formulaRef>
                      </c:ext>
                    </c:extLst>
                    <c:strCache>
                      <c:ptCount val="1"/>
                      <c:pt idx="0">
                        <c:v>#ODKAZ!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A9D7-4AE6-A370-D8B51EE38EAD}"/>
            </c:ext>
          </c:extLst>
        </c:ser>
        <c:ser>
          <c:idx val="2"/>
          <c:order val="2"/>
          <c:spPr>
            <a:ln w="22225" cap="rnd" cmpd="sng" algn="ctr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'G16'!#REF!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'G16'!#REF!</c15:sqref>
                        </c15:formulaRef>
                      </c:ext>
                    </c:extLst>
                    <c:strCache>
                      <c:ptCount val="1"/>
                      <c:pt idx="0">
                        <c:v>#ODKAZ!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'G16'!#REF!</c15:sqref>
                        </c15:formulaRef>
                      </c:ext>
                    </c:extLst>
                    <c:strCache>
                      <c:ptCount val="1"/>
                      <c:pt idx="0">
                        <c:v>#ODKAZ!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2-A9D7-4AE6-A370-D8B51EE38E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924485599"/>
        <c:axId val="1930976207"/>
      </c:lineChart>
      <c:catAx>
        <c:axId val="192448559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Počet rokov od maturity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30976207"/>
        <c:crosses val="autoZero"/>
        <c:auto val="1"/>
        <c:lblAlgn val="ctr"/>
        <c:lblOffset val="100"/>
        <c:noMultiLvlLbl val="0"/>
      </c:catAx>
      <c:valAx>
        <c:axId val="1930976207"/>
        <c:scaling>
          <c:orientation val="minMax"/>
          <c:max val="25000"/>
          <c:min val="-15000"/>
        </c:scaling>
        <c:delete val="0"/>
        <c:axPos val="l"/>
        <c:majorGridlines>
          <c:spPr>
            <a:ln>
              <a:solidFill>
                <a:schemeClr val="bg1"/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24485599"/>
        <c:crosses val="autoZero"/>
        <c:crossBetween val="between"/>
      </c:valAx>
      <c:spPr>
        <a:solidFill>
          <a:schemeClr val="accent3">
            <a:lumMod val="20000"/>
            <a:lumOff val="80000"/>
          </a:schemeClr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'G2'!$D$2</c:f>
              <c:strCache>
                <c:ptCount val="1"/>
                <c:pt idx="0">
                  <c:v>Podiel VŠ v zahraničí z najlepších 10 %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'G1'!$A$3:$A$11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'G2'!$D$3:$D$11</c:f>
              <c:numCache>
                <c:formatCode>0%</c:formatCode>
                <c:ptCount val="9"/>
                <c:pt idx="0">
                  <c:v>0.35025817555938038</c:v>
                </c:pt>
                <c:pt idx="1">
                  <c:v>0.31199752628324057</c:v>
                </c:pt>
                <c:pt idx="2">
                  <c:v>0.36591401175378907</c:v>
                </c:pt>
                <c:pt idx="3">
                  <c:v>0.37598784194528878</c:v>
                </c:pt>
                <c:pt idx="6">
                  <c:v>0.33603786342123054</c:v>
                </c:pt>
                <c:pt idx="7">
                  <c:v>0.38695525007312082</c:v>
                </c:pt>
                <c:pt idx="8">
                  <c:v>0.39607000307031009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08-4F2B-94C0-EFB1AE5B27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27233039"/>
        <c:axId val="1205373167"/>
      </c:barChart>
      <c:catAx>
        <c:axId val="1127233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205373167"/>
        <c:crosses val="autoZero"/>
        <c:auto val="1"/>
        <c:lblAlgn val="ctr"/>
        <c:lblOffset val="100"/>
        <c:noMultiLvlLbl val="0"/>
      </c:catAx>
      <c:valAx>
        <c:axId val="12053731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127233039"/>
        <c:crosses val="autoZero"/>
        <c:crossBetween val="between"/>
      </c:valAx>
      <c:spPr>
        <a:solidFill>
          <a:schemeClr val="accent6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'G10'!$C$2</c:f>
              <c:strCache>
                <c:ptCount val="1"/>
                <c:pt idx="0">
                  <c:v>Dom. VŠ</c:v>
                </c:pt>
              </c:strCache>
            </c:strRef>
          </c:tx>
          <c:spPr>
            <a:ln w="38100" cap="rnd">
              <a:solidFill>
                <a:srgbClr val="5295D3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'G10'!$P$3:$P$10</c:f>
                <c:numCache>
                  <c:formatCode>General</c:formatCode>
                  <c:ptCount val="8"/>
                  <c:pt idx="0">
                    <c:v>0.12585234642028809</c:v>
                  </c:pt>
                  <c:pt idx="1">
                    <c:v>6.8842053413391113E-2</c:v>
                  </c:pt>
                  <c:pt idx="2">
                    <c:v>4.1372299194335938E-2</c:v>
                  </c:pt>
                  <c:pt idx="3">
                    <c:v>2.0284533500671387E-2</c:v>
                  </c:pt>
                  <c:pt idx="4">
                    <c:v>1.3778746128082275E-2</c:v>
                  </c:pt>
                  <c:pt idx="5">
                    <c:v>1.5915274620056152E-2</c:v>
                  </c:pt>
                  <c:pt idx="6">
                    <c:v>2.1591603755950928E-2</c:v>
                  </c:pt>
                  <c:pt idx="7">
                    <c:v>3.9218008518218994E-2</c:v>
                  </c:pt>
                </c:numCache>
              </c:numRef>
            </c:plus>
            <c:minus>
              <c:numRef>
                <c:f>'G10'!$O$3:$O$10</c:f>
                <c:numCache>
                  <c:formatCode>General</c:formatCode>
                  <c:ptCount val="8"/>
                  <c:pt idx="0">
                    <c:v>0.12585234642028809</c:v>
                  </c:pt>
                  <c:pt idx="1">
                    <c:v>6.8842053413391113E-2</c:v>
                  </c:pt>
                  <c:pt idx="2">
                    <c:v>4.1372299194335938E-2</c:v>
                  </c:pt>
                  <c:pt idx="3">
                    <c:v>2.0284533500671387E-2</c:v>
                  </c:pt>
                  <c:pt idx="4">
                    <c:v>1.3778746128082275E-2</c:v>
                  </c:pt>
                  <c:pt idx="5">
                    <c:v>1.5915274620056152E-2</c:v>
                  </c:pt>
                  <c:pt idx="6">
                    <c:v>2.1591633558273315E-2</c:v>
                  </c:pt>
                  <c:pt idx="7">
                    <c:v>3.9218008518218994E-2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5295D3"/>
                </a:solidFill>
                <a:round/>
              </a:ln>
              <a:effectLst/>
            </c:spPr>
          </c:errBars>
          <c:cat>
            <c:numRef>
              <c:f>'G10'!$B$3:$B$10</c:f>
              <c:numCache>
                <c:formatCode>0</c:formatCode>
                <c:ptCount val="8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</c:numCache>
            </c:numRef>
          </c:cat>
          <c:val>
            <c:numRef>
              <c:f>'G10'!$C$3:$C$10</c:f>
              <c:numCache>
                <c:formatCode>0.00</c:formatCode>
                <c:ptCount val="8"/>
                <c:pt idx="0">
                  <c:v>1.8810219764709473</c:v>
                </c:pt>
                <c:pt idx="1">
                  <c:v>1.4305270910263062</c:v>
                </c:pt>
                <c:pt idx="2">
                  <c:v>1.7575401067733765</c:v>
                </c:pt>
                <c:pt idx="3">
                  <c:v>1.1706305742263794</c:v>
                </c:pt>
                <c:pt idx="4">
                  <c:v>0.72271376848220825</c:v>
                </c:pt>
                <c:pt idx="5">
                  <c:v>0.58335459232330322</c:v>
                </c:pt>
                <c:pt idx="6">
                  <c:v>0.51009362936019897</c:v>
                </c:pt>
                <c:pt idx="7">
                  <c:v>0.56818634271621704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94-4ACB-81FD-66B590400BE8}"/>
            </c:ext>
          </c:extLst>
        </c:ser>
        <c:ser>
          <c:idx val="1"/>
          <c:order val="1"/>
          <c:tx>
            <c:strRef>
              <c:f>'G10'!$E$2</c:f>
              <c:strCache>
                <c:ptCount val="1"/>
                <c:pt idx="0">
                  <c:v>Mix VŠ</c:v>
                </c:pt>
              </c:strCache>
            </c:strRef>
          </c:tx>
          <c:spPr>
            <a:ln w="38100" cap="rnd">
              <a:solidFill>
                <a:srgbClr val="F8C1D2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'G10'!$R$3:$R$10</c:f>
                <c:numCache>
                  <c:formatCode>General</c:formatCode>
                  <c:ptCount val="8"/>
                  <c:pt idx="0">
                    <c:v>0.4179997444152832</c:v>
                  </c:pt>
                  <c:pt idx="1">
                    <c:v>0.22275435924530029</c:v>
                  </c:pt>
                  <c:pt idx="2">
                    <c:v>0.11858749389648438</c:v>
                  </c:pt>
                  <c:pt idx="3">
                    <c:v>9.4699978828430176E-2</c:v>
                  </c:pt>
                  <c:pt idx="4">
                    <c:v>8.8206350803375244E-2</c:v>
                  </c:pt>
                  <c:pt idx="5">
                    <c:v>9.0506613254547119E-2</c:v>
                  </c:pt>
                  <c:pt idx="6">
                    <c:v>9.9717617034912109E-2</c:v>
                  </c:pt>
                  <c:pt idx="7">
                    <c:v>0.15985965728759766</c:v>
                  </c:pt>
                </c:numCache>
              </c:numRef>
            </c:plus>
            <c:minus>
              <c:numRef>
                <c:f>'G10'!$Q$3:$Q$10</c:f>
                <c:numCache>
                  <c:formatCode>General</c:formatCode>
                  <c:ptCount val="8"/>
                  <c:pt idx="0">
                    <c:v>0.4179997444152832</c:v>
                  </c:pt>
                  <c:pt idx="1">
                    <c:v>0.22275429964065552</c:v>
                  </c:pt>
                  <c:pt idx="2">
                    <c:v>0.11858749389648438</c:v>
                  </c:pt>
                  <c:pt idx="3">
                    <c:v>9.4699978828430176E-2</c:v>
                  </c:pt>
                  <c:pt idx="4">
                    <c:v>8.8206291198730469E-2</c:v>
                  </c:pt>
                  <c:pt idx="5">
                    <c:v>9.0506613254547119E-2</c:v>
                  </c:pt>
                  <c:pt idx="6">
                    <c:v>9.9717617034912109E-2</c:v>
                  </c:pt>
                  <c:pt idx="7">
                    <c:v>0.15985965728759766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F8C1D2"/>
                </a:solidFill>
                <a:round/>
              </a:ln>
              <a:effectLst/>
            </c:spPr>
          </c:errBars>
          <c:cat>
            <c:numRef>
              <c:f>'G10'!$B$3:$B$10</c:f>
              <c:numCache>
                <c:formatCode>0</c:formatCode>
                <c:ptCount val="8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</c:numCache>
            </c:numRef>
          </c:cat>
          <c:val>
            <c:numRef>
              <c:f>'G10'!$E$3:$E$10</c:f>
              <c:numCache>
                <c:formatCode>0.00</c:formatCode>
                <c:ptCount val="8"/>
                <c:pt idx="0">
                  <c:v>1.0239709615707397</c:v>
                </c:pt>
                <c:pt idx="1">
                  <c:v>1.1059693098068237</c:v>
                </c:pt>
                <c:pt idx="2">
                  <c:v>1.1862365007400513</c:v>
                </c:pt>
                <c:pt idx="3">
                  <c:v>1.1552830934524536</c:v>
                </c:pt>
                <c:pt idx="4">
                  <c:v>0.96344679594039917</c:v>
                </c:pt>
                <c:pt idx="5">
                  <c:v>0.80493152141571045</c:v>
                </c:pt>
                <c:pt idx="6">
                  <c:v>0.68219411373138428</c:v>
                </c:pt>
                <c:pt idx="7">
                  <c:v>0.77252566814422607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94-4ACB-81FD-66B590400BE8}"/>
            </c:ext>
          </c:extLst>
        </c:ser>
        <c:ser>
          <c:idx val="2"/>
          <c:order val="2"/>
          <c:tx>
            <c:strRef>
              <c:f>'G10'!$G$2</c:f>
              <c:strCache>
                <c:ptCount val="1"/>
                <c:pt idx="0">
                  <c:v>Zah. VŠ</c:v>
                </c:pt>
              </c:strCache>
            </c:strRef>
          </c:tx>
          <c:spPr>
            <a:ln w="38100" cap="rnd">
              <a:solidFill>
                <a:srgbClr val="B71949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'G10'!$T$3:$T$10</c:f>
                <c:numCache>
                  <c:formatCode>General</c:formatCode>
                  <c:ptCount val="8"/>
                  <c:pt idx="0">
                    <c:v>0.18421745300292969</c:v>
                  </c:pt>
                  <c:pt idx="1">
                    <c:v>0.14257538318634033</c:v>
                  </c:pt>
                  <c:pt idx="2">
                    <c:v>7.6451778411865234E-2</c:v>
                  </c:pt>
                  <c:pt idx="3">
                    <c:v>7.0466279983520508E-2</c:v>
                  </c:pt>
                  <c:pt idx="4">
                    <c:v>7.949376106262207E-2</c:v>
                  </c:pt>
                  <c:pt idx="5">
                    <c:v>7.8028619289398193E-2</c:v>
                  </c:pt>
                  <c:pt idx="6">
                    <c:v>9.4513416290283203E-2</c:v>
                  </c:pt>
                  <c:pt idx="7">
                    <c:v>0.13665854930877686</c:v>
                  </c:pt>
                </c:numCache>
              </c:numRef>
            </c:plus>
            <c:minus>
              <c:numRef>
                <c:f>'G10'!$S$3:$S$10</c:f>
                <c:numCache>
                  <c:formatCode>General</c:formatCode>
                  <c:ptCount val="8"/>
                  <c:pt idx="0">
                    <c:v>0.18421739339828491</c:v>
                  </c:pt>
                  <c:pt idx="1">
                    <c:v>0.14257532358169556</c:v>
                  </c:pt>
                  <c:pt idx="2">
                    <c:v>7.6451778411865234E-2</c:v>
                  </c:pt>
                  <c:pt idx="3">
                    <c:v>7.0466279983520508E-2</c:v>
                  </c:pt>
                  <c:pt idx="4">
                    <c:v>7.9493701457977295E-2</c:v>
                  </c:pt>
                  <c:pt idx="5">
                    <c:v>7.8028619289398193E-2</c:v>
                  </c:pt>
                  <c:pt idx="6">
                    <c:v>9.4513416290283203E-2</c:v>
                  </c:pt>
                  <c:pt idx="7">
                    <c:v>0.13665854930877686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B71949"/>
                </a:solidFill>
                <a:round/>
              </a:ln>
              <a:effectLst/>
            </c:spPr>
          </c:errBars>
          <c:cat>
            <c:numRef>
              <c:f>'G10'!$B$3:$B$10</c:f>
              <c:numCache>
                <c:formatCode>0</c:formatCode>
                <c:ptCount val="8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</c:numCache>
            </c:numRef>
          </c:cat>
          <c:val>
            <c:numRef>
              <c:f>'G10'!$G$3:$G$10</c:f>
              <c:numCache>
                <c:formatCode>0.00</c:formatCode>
                <c:ptCount val="8"/>
                <c:pt idx="0">
                  <c:v>1.1623063087463379</c:v>
                </c:pt>
                <c:pt idx="1">
                  <c:v>1.0529743432998657</c:v>
                </c:pt>
                <c:pt idx="2">
                  <c:v>1.0801039934158325</c:v>
                </c:pt>
                <c:pt idx="3">
                  <c:v>1.0238656997680664</c:v>
                </c:pt>
                <c:pt idx="4">
                  <c:v>0.9634711742401123</c:v>
                </c:pt>
                <c:pt idx="5">
                  <c:v>0.74124753475189209</c:v>
                </c:pt>
                <c:pt idx="6">
                  <c:v>0.71440517902374268</c:v>
                </c:pt>
                <c:pt idx="7">
                  <c:v>0.67711275815963745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94-4ACB-81FD-66B590400B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1670432"/>
        <c:axId val="371672144"/>
      </c:lineChart>
      <c:catAx>
        <c:axId val="3716704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Kal. roky</a:t>
                </a:r>
                <a:r>
                  <a:rPr lang="sk-SK" baseline="0"/>
                  <a:t> od maturity</a:t>
                </a:r>
                <a:endParaRPr lang="sk-SK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371672144"/>
        <c:crosses val="autoZero"/>
        <c:auto val="1"/>
        <c:lblAlgn val="ctr"/>
        <c:lblOffset val="100"/>
        <c:noMultiLvlLbl val="0"/>
      </c:catAx>
      <c:valAx>
        <c:axId val="371672144"/>
        <c:scaling>
          <c:orientation val="minMax"/>
          <c:max val="2"/>
          <c:min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Počet mesiacov v evidencii UoZ za rok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371670432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Domáci</c:v>
          </c:tx>
          <c:spPr>
            <a:ln w="38100" cap="rnd">
              <a:solidFill>
                <a:srgbClr val="4783BB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'G11'!$B$8:$B$15</c:f>
              <c:numCache>
                <c:formatCode>General</c:formatCode>
                <c:ptCount val="8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</c:numCache>
            </c:numRef>
          </c:cat>
          <c:val>
            <c:numRef>
              <c:f>'G11'!$C$8:$C$15</c:f>
              <c:numCache>
                <c:formatCode>0.0%</c:formatCode>
                <c:ptCount val="8"/>
                <c:pt idx="0">
                  <c:v>5.8597000000000003E-2</c:v>
                </c:pt>
                <c:pt idx="1">
                  <c:v>4.5860440000000002E-2</c:v>
                </c:pt>
                <c:pt idx="2">
                  <c:v>0.12496399</c:v>
                </c:pt>
                <c:pt idx="3">
                  <c:v>8.792933E-2</c:v>
                </c:pt>
                <c:pt idx="4">
                  <c:v>5.5728020000000003E-2</c:v>
                </c:pt>
                <c:pt idx="5">
                  <c:v>5.764876E-2</c:v>
                </c:pt>
                <c:pt idx="6">
                  <c:v>4.681714E-2</c:v>
                </c:pt>
                <c:pt idx="7">
                  <c:v>3.884895E-2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C4-4662-8A56-289A3BEAE8C5}"/>
            </c:ext>
          </c:extLst>
        </c:ser>
        <c:ser>
          <c:idx val="1"/>
          <c:order val="1"/>
          <c:tx>
            <c:strRef>
              <c:f>'G11'!$D$5</c:f>
              <c:strCache>
                <c:ptCount val="1"/>
                <c:pt idx="0">
                  <c:v>Mix VŠ</c:v>
                </c:pt>
              </c:strCache>
            </c:strRef>
          </c:tx>
          <c:spPr>
            <a:ln w="38100" cap="rnd">
              <a:solidFill>
                <a:srgbClr val="F095B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'G11'!$B$8:$B$15</c:f>
              <c:numCache>
                <c:formatCode>General</c:formatCode>
                <c:ptCount val="8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</c:numCache>
            </c:numRef>
          </c:cat>
          <c:val>
            <c:numRef>
              <c:f>'G11'!$D$8:$D$15</c:f>
              <c:numCache>
                <c:formatCode>0.0%</c:formatCode>
                <c:ptCount val="8"/>
                <c:pt idx="0">
                  <c:v>5.0802550000000002E-2</c:v>
                </c:pt>
                <c:pt idx="1">
                  <c:v>4.6063340000000001E-2</c:v>
                </c:pt>
                <c:pt idx="2">
                  <c:v>6.6626190000000002E-2</c:v>
                </c:pt>
                <c:pt idx="3">
                  <c:v>7.5541059999999993E-2</c:v>
                </c:pt>
                <c:pt idx="4">
                  <c:v>6.6717499999999999E-2</c:v>
                </c:pt>
                <c:pt idx="5">
                  <c:v>6.3273549999999998E-2</c:v>
                </c:pt>
                <c:pt idx="6">
                  <c:v>5.9608899999999999E-2</c:v>
                </c:pt>
                <c:pt idx="7">
                  <c:v>4.839371E-2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C4-4662-8A56-289A3BEAE8C5}"/>
            </c:ext>
          </c:extLst>
        </c:ser>
        <c:ser>
          <c:idx val="2"/>
          <c:order val="2"/>
          <c:tx>
            <c:strRef>
              <c:f>'G11'!$E$5</c:f>
              <c:strCache>
                <c:ptCount val="1"/>
                <c:pt idx="0">
                  <c:v>Zah. VŠ</c:v>
                </c:pt>
              </c:strCache>
            </c:strRef>
          </c:tx>
          <c:spPr>
            <a:ln w="38100" cap="rnd">
              <a:solidFill>
                <a:srgbClr val="B7194A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'G11'!$B$8:$B$15</c:f>
              <c:numCache>
                <c:formatCode>General</c:formatCode>
                <c:ptCount val="8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</c:numCache>
            </c:numRef>
          </c:cat>
          <c:val>
            <c:numRef>
              <c:f>'G11'!$E$8:$E$15</c:f>
              <c:numCache>
                <c:formatCode>0.0%</c:formatCode>
                <c:ptCount val="8"/>
                <c:pt idx="0">
                  <c:v>2.6447149999999999E-2</c:v>
                </c:pt>
                <c:pt idx="1">
                  <c:v>3.4332550000000003E-2</c:v>
                </c:pt>
                <c:pt idx="2">
                  <c:v>6.0519799999999999E-2</c:v>
                </c:pt>
                <c:pt idx="3">
                  <c:v>8.2749600000000006E-2</c:v>
                </c:pt>
                <c:pt idx="4">
                  <c:v>7.6098739999999998E-2</c:v>
                </c:pt>
                <c:pt idx="5">
                  <c:v>6.0805909999999998E-2</c:v>
                </c:pt>
                <c:pt idx="6">
                  <c:v>5.6543360000000001E-2</c:v>
                </c:pt>
                <c:pt idx="7">
                  <c:v>3.865035E-2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C4-4662-8A56-289A3BEAE8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2075271"/>
        <c:axId val="232077319"/>
      </c:lineChart>
      <c:catAx>
        <c:axId val="232075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32077319"/>
        <c:crosses val="autoZero"/>
        <c:auto val="1"/>
        <c:lblAlgn val="ctr"/>
        <c:lblOffset val="100"/>
        <c:noMultiLvlLbl val="0"/>
      </c:catAx>
      <c:valAx>
        <c:axId val="232077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32075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'G11'!$H$5</c:f>
              <c:strCache>
                <c:ptCount val="1"/>
                <c:pt idx="0">
                  <c:v>Domáca VŠ</c:v>
                </c:pt>
              </c:strCache>
            </c:strRef>
          </c:tx>
          <c:spPr>
            <a:ln w="38100" cap="rnd">
              <a:solidFill>
                <a:srgbClr val="4783BB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'G11'!$G$8:$G$14</c:f>
              <c:numCache>
                <c:formatCode>General</c:formatCode>
                <c:ptCount val="7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</c:numCache>
            </c:numRef>
          </c:cat>
          <c:val>
            <c:numRef>
              <c:f>'G11'!$H$8:$H$14</c:f>
              <c:numCache>
                <c:formatCode>0.0%</c:formatCode>
                <c:ptCount val="7"/>
                <c:pt idx="0">
                  <c:v>5.007031E-2</c:v>
                </c:pt>
                <c:pt idx="1">
                  <c:v>3.4523720000000001E-2</c:v>
                </c:pt>
                <c:pt idx="2">
                  <c:v>0.10956846000000001</c:v>
                </c:pt>
                <c:pt idx="3">
                  <c:v>8.2009360000000003E-2</c:v>
                </c:pt>
                <c:pt idx="4">
                  <c:v>6.5352380000000002E-2</c:v>
                </c:pt>
                <c:pt idx="5">
                  <c:v>5.3111079999999998E-2</c:v>
                </c:pt>
                <c:pt idx="6">
                  <c:v>3.8918719999999997E-2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DF-4E67-BD46-C21F85C0CB99}"/>
            </c:ext>
          </c:extLst>
        </c:ser>
        <c:ser>
          <c:idx val="1"/>
          <c:order val="1"/>
          <c:tx>
            <c:strRef>
              <c:f>'G11'!$I$5</c:f>
              <c:strCache>
                <c:ptCount val="1"/>
                <c:pt idx="0">
                  <c:v>Mix VŠ</c:v>
                </c:pt>
              </c:strCache>
            </c:strRef>
          </c:tx>
          <c:spPr>
            <a:ln w="38100" cap="rnd">
              <a:solidFill>
                <a:srgbClr val="F095B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'G11'!$G$8:$G$14</c:f>
              <c:numCache>
                <c:formatCode>General</c:formatCode>
                <c:ptCount val="7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</c:numCache>
            </c:numRef>
          </c:cat>
          <c:val>
            <c:numRef>
              <c:f>'G11'!$I$8:$I$14</c:f>
              <c:numCache>
                <c:formatCode>0.0%</c:formatCode>
                <c:ptCount val="7"/>
                <c:pt idx="0">
                  <c:v>5.0041519999999999E-2</c:v>
                </c:pt>
                <c:pt idx="1">
                  <c:v>3.7874440000000002E-2</c:v>
                </c:pt>
                <c:pt idx="2">
                  <c:v>5.7495839999999999E-2</c:v>
                </c:pt>
                <c:pt idx="3">
                  <c:v>7.4383279999999996E-2</c:v>
                </c:pt>
                <c:pt idx="4">
                  <c:v>7.8131110000000004E-2</c:v>
                </c:pt>
                <c:pt idx="5">
                  <c:v>6.155472E-2</c:v>
                </c:pt>
                <c:pt idx="6">
                  <c:v>4.7162759999999998E-2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DF-4E67-BD46-C21F85C0CB99}"/>
            </c:ext>
          </c:extLst>
        </c:ser>
        <c:ser>
          <c:idx val="2"/>
          <c:order val="2"/>
          <c:tx>
            <c:strRef>
              <c:f>'G11'!$J$5</c:f>
              <c:strCache>
                <c:ptCount val="1"/>
                <c:pt idx="0">
                  <c:v>Zah. VŠ</c:v>
                </c:pt>
              </c:strCache>
            </c:strRef>
          </c:tx>
          <c:spPr>
            <a:ln w="38100" cap="rnd">
              <a:solidFill>
                <a:srgbClr val="B7194A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'G11'!$G$8:$G$14</c:f>
              <c:numCache>
                <c:formatCode>General</c:formatCode>
                <c:ptCount val="7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</c:numCache>
            </c:numRef>
          </c:cat>
          <c:val>
            <c:numRef>
              <c:f>'G11'!$J$8:$J$14</c:f>
              <c:numCache>
                <c:formatCode>0.0%</c:formatCode>
                <c:ptCount val="7"/>
                <c:pt idx="0">
                  <c:v>1.9158430000000001E-2</c:v>
                </c:pt>
                <c:pt idx="1">
                  <c:v>2.5174999999999999E-2</c:v>
                </c:pt>
                <c:pt idx="2">
                  <c:v>5.0550659999999997E-2</c:v>
                </c:pt>
                <c:pt idx="3">
                  <c:v>7.9608109999999996E-2</c:v>
                </c:pt>
                <c:pt idx="4">
                  <c:v>8.3222370000000004E-2</c:v>
                </c:pt>
                <c:pt idx="5">
                  <c:v>6.5509999999999999E-2</c:v>
                </c:pt>
                <c:pt idx="6">
                  <c:v>4.4541829999999998E-2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DF-4E67-BD46-C21F85C0CB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2075271"/>
        <c:axId val="232077319"/>
      </c:lineChart>
      <c:catAx>
        <c:axId val="232075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32077319"/>
        <c:crosses val="autoZero"/>
        <c:auto val="1"/>
        <c:lblAlgn val="ctr"/>
        <c:lblOffset val="100"/>
        <c:noMultiLvlLbl val="0"/>
      </c:catAx>
      <c:valAx>
        <c:axId val="232077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32075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'G11'!$C$18</c:f>
              <c:strCache>
                <c:ptCount val="1"/>
                <c:pt idx="0">
                  <c:v>Domáca VŠ</c:v>
                </c:pt>
              </c:strCache>
            </c:strRef>
          </c:tx>
          <c:spPr>
            <a:ln w="38100" cap="rnd">
              <a:solidFill>
                <a:srgbClr val="4783BB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'G11'!$B$21:$B$26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'G11'!$C$21:$C$26</c:f>
              <c:numCache>
                <c:formatCode>0.0%</c:formatCode>
                <c:ptCount val="6"/>
                <c:pt idx="0">
                  <c:v>3.5842840000000001E-2</c:v>
                </c:pt>
                <c:pt idx="1">
                  <c:v>2.6827400000000001E-2</c:v>
                </c:pt>
                <c:pt idx="2">
                  <c:v>0.11119962</c:v>
                </c:pt>
                <c:pt idx="3">
                  <c:v>9.6657439999999997E-2</c:v>
                </c:pt>
                <c:pt idx="4">
                  <c:v>6.3804449999999999E-2</c:v>
                </c:pt>
                <c:pt idx="5">
                  <c:v>4.3038720000000003E-2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22-418A-99BE-8C25F2B4D34A}"/>
            </c:ext>
          </c:extLst>
        </c:ser>
        <c:ser>
          <c:idx val="1"/>
          <c:order val="1"/>
          <c:tx>
            <c:strRef>
              <c:f>'G11'!$D$18</c:f>
              <c:strCache>
                <c:ptCount val="1"/>
                <c:pt idx="0">
                  <c:v>Mix VŠ</c:v>
                </c:pt>
              </c:strCache>
            </c:strRef>
          </c:tx>
          <c:spPr>
            <a:ln w="38100" cap="rnd">
              <a:solidFill>
                <a:srgbClr val="F095B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'G11'!$B$21:$B$26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'G11'!$D$21:$D$26</c:f>
              <c:numCache>
                <c:formatCode>0.0%</c:formatCode>
                <c:ptCount val="6"/>
                <c:pt idx="0">
                  <c:v>4.1880519999999997E-2</c:v>
                </c:pt>
                <c:pt idx="1">
                  <c:v>3.3571780000000002E-2</c:v>
                </c:pt>
                <c:pt idx="2">
                  <c:v>4.8168000000000002E-2</c:v>
                </c:pt>
                <c:pt idx="3">
                  <c:v>8.775165E-2</c:v>
                </c:pt>
                <c:pt idx="4">
                  <c:v>8.404238E-2</c:v>
                </c:pt>
                <c:pt idx="5">
                  <c:v>6.585183E-2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22-418A-99BE-8C25F2B4D34A}"/>
            </c:ext>
          </c:extLst>
        </c:ser>
        <c:ser>
          <c:idx val="2"/>
          <c:order val="2"/>
          <c:tx>
            <c:strRef>
              <c:f>'G11'!$E$18</c:f>
              <c:strCache>
                <c:ptCount val="1"/>
                <c:pt idx="0">
                  <c:v>Zah. VŠ</c:v>
                </c:pt>
              </c:strCache>
            </c:strRef>
          </c:tx>
          <c:spPr>
            <a:ln w="38100" cap="rnd">
              <a:solidFill>
                <a:srgbClr val="B7194A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'G11'!$B$21:$B$26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cat>
          <c:val>
            <c:numRef>
              <c:f>'G11'!$E$21:$E$26</c:f>
              <c:numCache>
                <c:formatCode>0.0%</c:formatCode>
                <c:ptCount val="6"/>
                <c:pt idx="0">
                  <c:v>1.6703320000000001E-2</c:v>
                </c:pt>
                <c:pt idx="1">
                  <c:v>2.7023479999999999E-2</c:v>
                </c:pt>
                <c:pt idx="2">
                  <c:v>4.6696700000000001E-2</c:v>
                </c:pt>
                <c:pt idx="3">
                  <c:v>0.10132905</c:v>
                </c:pt>
                <c:pt idx="4">
                  <c:v>9.1739609999999999E-2</c:v>
                </c:pt>
                <c:pt idx="5">
                  <c:v>4.7044259999999997E-2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922-418A-99BE-8C25F2B4D3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8172400"/>
        <c:axId val="448172728"/>
      </c:lineChart>
      <c:catAx>
        <c:axId val="44817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48172728"/>
        <c:crosses val="autoZero"/>
        <c:auto val="1"/>
        <c:lblAlgn val="ctr"/>
        <c:lblOffset val="100"/>
        <c:noMultiLvlLbl val="0"/>
      </c:catAx>
      <c:valAx>
        <c:axId val="448172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48172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'G11'!$H$18</c:f>
              <c:strCache>
                <c:ptCount val="1"/>
                <c:pt idx="0">
                  <c:v>Domáca VŠ</c:v>
                </c:pt>
              </c:strCache>
            </c:strRef>
          </c:tx>
          <c:spPr>
            <a:ln w="38100" cap="rnd">
              <a:solidFill>
                <a:srgbClr val="4783BB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'G11'!$G$21:$G$25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</c:numCache>
            </c:numRef>
          </c:cat>
          <c:val>
            <c:numRef>
              <c:f>'G11'!$H$21:$H$25</c:f>
              <c:numCache>
                <c:formatCode>0.0%</c:formatCode>
                <c:ptCount val="5"/>
                <c:pt idx="0">
                  <c:v>3.0462380000000001E-2</c:v>
                </c:pt>
                <c:pt idx="1">
                  <c:v>2.3070159999999999E-2</c:v>
                </c:pt>
                <c:pt idx="2">
                  <c:v>0.12098117999999999</c:v>
                </c:pt>
                <c:pt idx="3">
                  <c:v>9.6774669999999993E-2</c:v>
                </c:pt>
                <c:pt idx="4">
                  <c:v>5.6682820000000002E-2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CA-4391-B358-4FC261D1CB65}"/>
            </c:ext>
          </c:extLst>
        </c:ser>
        <c:ser>
          <c:idx val="1"/>
          <c:order val="1"/>
          <c:tx>
            <c:strRef>
              <c:f>'G11'!$I$18</c:f>
              <c:strCache>
                <c:ptCount val="1"/>
                <c:pt idx="0">
                  <c:v>Mix VŠ</c:v>
                </c:pt>
              </c:strCache>
            </c:strRef>
          </c:tx>
          <c:spPr>
            <a:ln w="38100" cap="rnd">
              <a:solidFill>
                <a:srgbClr val="F095B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'G11'!$G$21:$G$25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</c:numCache>
            </c:numRef>
          </c:cat>
          <c:val>
            <c:numRef>
              <c:f>'G11'!$I$21:$I$25</c:f>
              <c:numCache>
                <c:formatCode>0.0%</c:formatCode>
                <c:ptCount val="5"/>
                <c:pt idx="0">
                  <c:v>3.2134999999999997E-2</c:v>
                </c:pt>
                <c:pt idx="1">
                  <c:v>3.3323279999999997E-2</c:v>
                </c:pt>
                <c:pt idx="2">
                  <c:v>5.2818259999999999E-2</c:v>
                </c:pt>
                <c:pt idx="3">
                  <c:v>8.156737E-2</c:v>
                </c:pt>
                <c:pt idx="4">
                  <c:v>6.2845010000000007E-2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CA-4391-B358-4FC261D1CB65}"/>
            </c:ext>
          </c:extLst>
        </c:ser>
        <c:ser>
          <c:idx val="2"/>
          <c:order val="2"/>
          <c:tx>
            <c:strRef>
              <c:f>'G11'!$J$18</c:f>
              <c:strCache>
                <c:ptCount val="1"/>
                <c:pt idx="0">
                  <c:v>Zah. VŠ</c:v>
                </c:pt>
              </c:strCache>
            </c:strRef>
          </c:tx>
          <c:spPr>
            <a:ln w="38100" cap="rnd">
              <a:solidFill>
                <a:srgbClr val="B7194A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'G11'!$G$21:$G$25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</c:numCache>
            </c:numRef>
          </c:cat>
          <c:val>
            <c:numRef>
              <c:f>'G11'!$J$21:$J$25</c:f>
              <c:numCache>
                <c:formatCode>0.0%</c:formatCode>
                <c:ptCount val="5"/>
                <c:pt idx="0">
                  <c:v>1.422475E-2</c:v>
                </c:pt>
                <c:pt idx="1">
                  <c:v>2.344371E-2</c:v>
                </c:pt>
                <c:pt idx="2">
                  <c:v>5.4874449999999998E-2</c:v>
                </c:pt>
                <c:pt idx="3">
                  <c:v>9.5786120000000002E-2</c:v>
                </c:pt>
                <c:pt idx="4">
                  <c:v>6.370054E-2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CA-4391-B358-4FC261D1CB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8173712"/>
        <c:axId val="448164856"/>
      </c:lineChart>
      <c:catAx>
        <c:axId val="448173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48164856"/>
        <c:crosses val="autoZero"/>
        <c:auto val="1"/>
        <c:lblAlgn val="ctr"/>
        <c:lblOffset val="100"/>
        <c:noMultiLvlLbl val="0"/>
      </c:catAx>
      <c:valAx>
        <c:axId val="448164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48173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'G13'!$D$5</c:f>
              <c:strCache>
                <c:ptCount val="1"/>
                <c:pt idx="0">
                  <c:v>Domáca VŠ</c:v>
                </c:pt>
              </c:strCache>
            </c:strRef>
          </c:tx>
          <c:spPr>
            <a:ln w="38100" cap="rnd">
              <a:solidFill>
                <a:srgbClr val="4472C4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'G13'!$B$8:$B$15</c:f>
              <c:numCache>
                <c:formatCode>General</c:formatCode>
                <c:ptCount val="8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</c:numCache>
            </c:numRef>
          </c:cat>
          <c:val>
            <c:numRef>
              <c:f>'G13'!$D$8:$D$15</c:f>
              <c:numCache>
                <c:formatCode>0.0</c:formatCode>
                <c:ptCount val="8"/>
                <c:pt idx="0">
                  <c:v>600</c:v>
                </c:pt>
                <c:pt idx="1">
                  <c:v>683.91499999999996</c:v>
                </c:pt>
                <c:pt idx="2">
                  <c:v>800.86</c:v>
                </c:pt>
                <c:pt idx="3">
                  <c:v>946.23</c:v>
                </c:pt>
                <c:pt idx="4">
                  <c:v>1100</c:v>
                </c:pt>
                <c:pt idx="5">
                  <c:v>1217.6099999999999</c:v>
                </c:pt>
                <c:pt idx="6">
                  <c:v>1327.57</c:v>
                </c:pt>
                <c:pt idx="7">
                  <c:v>1463.93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F7-4DD5-813C-225257ACBA7B}"/>
            </c:ext>
          </c:extLst>
        </c:ser>
        <c:ser>
          <c:idx val="3"/>
          <c:order val="1"/>
          <c:tx>
            <c:strRef>
              <c:f>'G13'!$E$5</c:f>
              <c:strCache>
                <c:ptCount val="1"/>
                <c:pt idx="0">
                  <c:v>Mix VŠ</c:v>
                </c:pt>
              </c:strCache>
            </c:strRef>
          </c:tx>
          <c:spPr>
            <a:ln w="38100" cap="rnd">
              <a:solidFill>
                <a:srgbClr val="F095B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'G13'!$B$8:$B$15</c:f>
              <c:numCache>
                <c:formatCode>General</c:formatCode>
                <c:ptCount val="8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</c:numCache>
            </c:numRef>
          </c:cat>
          <c:val>
            <c:numRef>
              <c:f>'G13'!$E$8:$E$15</c:f>
              <c:numCache>
                <c:formatCode>0.0</c:formatCode>
                <c:ptCount val="8"/>
                <c:pt idx="0">
                  <c:v>592.9</c:v>
                </c:pt>
                <c:pt idx="1">
                  <c:v>700.38</c:v>
                </c:pt>
                <c:pt idx="2">
                  <c:v>818.94</c:v>
                </c:pt>
                <c:pt idx="3">
                  <c:v>983.06</c:v>
                </c:pt>
                <c:pt idx="4">
                  <c:v>1143.08</c:v>
                </c:pt>
                <c:pt idx="5">
                  <c:v>1272.1500000000001</c:v>
                </c:pt>
                <c:pt idx="6">
                  <c:v>1374.4449999999999</c:v>
                </c:pt>
                <c:pt idx="7">
                  <c:v>1556.53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F7-4DD5-813C-225257ACBA7B}"/>
            </c:ext>
          </c:extLst>
        </c:ser>
        <c:ser>
          <c:idx val="4"/>
          <c:order val="2"/>
          <c:tx>
            <c:strRef>
              <c:f>'G13'!$F$5</c:f>
              <c:strCache>
                <c:ptCount val="1"/>
                <c:pt idx="0">
                  <c:v>Zah. VŠ</c:v>
                </c:pt>
              </c:strCache>
            </c:strRef>
          </c:tx>
          <c:spPr>
            <a:ln w="38100" cap="rnd">
              <a:solidFill>
                <a:srgbClr val="C0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'G13'!$B$8:$B$15</c:f>
              <c:numCache>
                <c:formatCode>General</c:formatCode>
                <c:ptCount val="8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</c:numCache>
            </c:numRef>
          </c:cat>
          <c:val>
            <c:numRef>
              <c:f>'G13'!$F$8:$F$15</c:f>
              <c:numCache>
                <c:formatCode>0.0</c:formatCode>
                <c:ptCount val="8"/>
                <c:pt idx="0">
                  <c:v>596.08000000000004</c:v>
                </c:pt>
                <c:pt idx="1">
                  <c:v>700</c:v>
                </c:pt>
                <c:pt idx="2">
                  <c:v>888.72</c:v>
                </c:pt>
                <c:pt idx="3">
                  <c:v>1106.27</c:v>
                </c:pt>
                <c:pt idx="4">
                  <c:v>1304.1600000000001</c:v>
                </c:pt>
                <c:pt idx="5">
                  <c:v>1442.66</c:v>
                </c:pt>
                <c:pt idx="6">
                  <c:v>1568.43</c:v>
                </c:pt>
                <c:pt idx="7">
                  <c:v>1710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F7-4DD5-813C-225257ACB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9198424"/>
        <c:axId val="649198096"/>
      </c:lineChart>
      <c:catAx>
        <c:axId val="649198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49198096"/>
        <c:crosses val="autoZero"/>
        <c:auto val="1"/>
        <c:lblAlgn val="ctr"/>
        <c:lblOffset val="100"/>
        <c:noMultiLvlLbl val="0"/>
      </c:catAx>
      <c:valAx>
        <c:axId val="649198096"/>
        <c:scaling>
          <c:orientation val="minMax"/>
          <c:max val="1800"/>
          <c:min val="4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49198424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'G13'!$J$5</c:f>
              <c:strCache>
                <c:ptCount val="1"/>
                <c:pt idx="0">
                  <c:v>Domáca VŠ</c:v>
                </c:pt>
              </c:strCache>
            </c:strRef>
          </c:tx>
          <c:spPr>
            <a:ln w="38100" cap="rnd">
              <a:solidFill>
                <a:srgbClr val="4783BB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'G13'!$H$8:$H$14</c:f>
              <c:numCache>
                <c:formatCode>General</c:formatCode>
                <c:ptCount val="7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</c:numCache>
            </c:numRef>
          </c:cat>
          <c:val>
            <c:numRef>
              <c:f>'G13'!$J$8:$J$14</c:f>
              <c:numCache>
                <c:formatCode>0.0</c:formatCode>
                <c:ptCount val="7"/>
                <c:pt idx="0">
                  <c:v>645</c:v>
                </c:pt>
                <c:pt idx="1">
                  <c:v>729.07</c:v>
                </c:pt>
                <c:pt idx="2">
                  <c:v>873.08</c:v>
                </c:pt>
                <c:pt idx="3">
                  <c:v>1023</c:v>
                </c:pt>
                <c:pt idx="4">
                  <c:v>1154.3800000000001</c:v>
                </c:pt>
                <c:pt idx="5">
                  <c:v>1276.43</c:v>
                </c:pt>
                <c:pt idx="6">
                  <c:v>1410.335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13-4F4F-834F-B17BE614AE3F}"/>
            </c:ext>
          </c:extLst>
        </c:ser>
        <c:ser>
          <c:idx val="1"/>
          <c:order val="1"/>
          <c:tx>
            <c:strRef>
              <c:f>'G13'!$K$5</c:f>
              <c:strCache>
                <c:ptCount val="1"/>
                <c:pt idx="0">
                  <c:v>Mix VŠ</c:v>
                </c:pt>
              </c:strCache>
            </c:strRef>
          </c:tx>
          <c:spPr>
            <a:ln w="38100" cap="rnd">
              <a:solidFill>
                <a:srgbClr val="F095B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'G13'!$H$8:$H$14</c:f>
              <c:numCache>
                <c:formatCode>General</c:formatCode>
                <c:ptCount val="7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</c:numCache>
            </c:numRef>
          </c:cat>
          <c:val>
            <c:numRef>
              <c:f>'G13'!$K$8:$K$14</c:f>
              <c:numCache>
                <c:formatCode>0.0</c:formatCode>
                <c:ptCount val="7"/>
                <c:pt idx="0">
                  <c:v>630</c:v>
                </c:pt>
                <c:pt idx="1">
                  <c:v>712.11</c:v>
                </c:pt>
                <c:pt idx="2">
                  <c:v>884.46500000000003</c:v>
                </c:pt>
                <c:pt idx="3">
                  <c:v>1072.1099999999999</c:v>
                </c:pt>
                <c:pt idx="4">
                  <c:v>1206.74</c:v>
                </c:pt>
                <c:pt idx="5">
                  <c:v>1341</c:v>
                </c:pt>
                <c:pt idx="6">
                  <c:v>1500.0250000000001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13-4F4F-834F-B17BE614AE3F}"/>
            </c:ext>
          </c:extLst>
        </c:ser>
        <c:ser>
          <c:idx val="2"/>
          <c:order val="2"/>
          <c:tx>
            <c:strRef>
              <c:f>'G13'!$L$5</c:f>
              <c:strCache>
                <c:ptCount val="1"/>
                <c:pt idx="0">
                  <c:v>Zah. VŠ</c:v>
                </c:pt>
              </c:strCache>
            </c:strRef>
          </c:tx>
          <c:spPr>
            <a:ln w="38100" cap="rnd">
              <a:solidFill>
                <a:srgbClr val="B7194A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'G13'!$H$8:$H$14</c:f>
              <c:numCache>
                <c:formatCode>General</c:formatCode>
                <c:ptCount val="7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</c:numCache>
            </c:numRef>
          </c:cat>
          <c:val>
            <c:numRef>
              <c:f>'G13'!$L$8:$L$14</c:f>
              <c:numCache>
                <c:formatCode>0.0</c:formatCode>
                <c:ptCount val="7"/>
                <c:pt idx="0">
                  <c:v>702.49</c:v>
                </c:pt>
                <c:pt idx="1">
                  <c:v>776.15</c:v>
                </c:pt>
                <c:pt idx="2">
                  <c:v>1000.26</c:v>
                </c:pt>
                <c:pt idx="3">
                  <c:v>1195.79</c:v>
                </c:pt>
                <c:pt idx="4">
                  <c:v>1330.48</c:v>
                </c:pt>
                <c:pt idx="5">
                  <c:v>1468.62</c:v>
                </c:pt>
                <c:pt idx="6">
                  <c:v>1629.6949999999999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13-4F4F-834F-B17BE614AE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9198424"/>
        <c:axId val="649198096"/>
      </c:lineChart>
      <c:catAx>
        <c:axId val="649198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49198096"/>
        <c:crosses val="autoZero"/>
        <c:auto val="1"/>
        <c:lblAlgn val="ctr"/>
        <c:lblOffset val="100"/>
        <c:noMultiLvlLbl val="0"/>
      </c:catAx>
      <c:valAx>
        <c:axId val="649198096"/>
        <c:scaling>
          <c:orientation val="minMax"/>
          <c:min val="4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649198424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4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561975</xdr:colOff>
      <xdr:row>3</xdr:row>
      <xdr:rowOff>166687</xdr:rowOff>
    </xdr:from>
    <xdr:to>
      <xdr:col>11</xdr:col>
      <xdr:colOff>390525</xdr:colOff>
      <xdr:row>18</xdr:row>
      <xdr:rowOff>52387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F9A2CEA0-02A2-4C01-9F2A-35CA3221E5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1</xdr:row>
      <xdr:rowOff>247650</xdr:rowOff>
    </xdr:from>
    <xdr:to>
      <xdr:col>10</xdr:col>
      <xdr:colOff>542925</xdr:colOff>
      <xdr:row>13</xdr:row>
      <xdr:rowOff>133350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F514E6CF-58E4-4744-8926-F85090ECA4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</xdr:row>
      <xdr:rowOff>25400</xdr:rowOff>
    </xdr:from>
    <xdr:to>
      <xdr:col>6</xdr:col>
      <xdr:colOff>669925</xdr:colOff>
      <xdr:row>39</xdr:row>
      <xdr:rowOff>78740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2422BB91-3501-4554-8DDE-C63E2FC252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27</xdr:row>
      <xdr:rowOff>85725</xdr:rowOff>
    </xdr:from>
    <xdr:to>
      <xdr:col>4</xdr:col>
      <xdr:colOff>619275</xdr:colOff>
      <xdr:row>39</xdr:row>
      <xdr:rowOff>74925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304594B1-E596-469A-AFE0-C863E46EFB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76200</xdr:colOff>
      <xdr:row>27</xdr:row>
      <xdr:rowOff>57150</xdr:rowOff>
    </xdr:from>
    <xdr:to>
      <xdr:col>9</xdr:col>
      <xdr:colOff>381150</xdr:colOff>
      <xdr:row>39</xdr:row>
      <xdr:rowOff>46350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834FFB0A-5EF1-49E3-9135-EF60C5E37246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261937</xdr:colOff>
      <xdr:row>41</xdr:row>
      <xdr:rowOff>76200</xdr:rowOff>
    </xdr:from>
    <xdr:to>
      <xdr:col>4</xdr:col>
      <xdr:colOff>595462</xdr:colOff>
      <xdr:row>53</xdr:row>
      <xdr:rowOff>65400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60371C28-8B42-4D33-BD6D-B6B0B04BDD4C}"/>
            </a:ext>
            <a:ext uri="{147F2762-F138-4A5C-976F-8EAC2B608ADB}">
              <a16:predDERef xmlns:a16="http://schemas.microsoft.com/office/drawing/2014/main" pre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71437</xdr:colOff>
      <xdr:row>41</xdr:row>
      <xdr:rowOff>47625</xdr:rowOff>
    </xdr:from>
    <xdr:to>
      <xdr:col>9</xdr:col>
      <xdr:colOff>376387</xdr:colOff>
      <xdr:row>53</xdr:row>
      <xdr:rowOff>36825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FFC35F1F-294C-4902-913D-482BA6A3AB80}"/>
            </a:ext>
            <a:ext uri="{147F2762-F138-4A5C-976F-8EAC2B608ADB}">
              <a16:predDERef xmlns:a16="http://schemas.microsoft.com/office/drawing/2014/main" pre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323850</xdr:colOff>
      <xdr:row>28</xdr:row>
      <xdr:rowOff>28575</xdr:rowOff>
    </xdr:from>
    <xdr:to>
      <xdr:col>4</xdr:col>
      <xdr:colOff>542925</xdr:colOff>
      <xdr:row>40</xdr:row>
      <xdr:rowOff>28575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BD61484A-7625-4F3A-9F05-C0169DDCD9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95250</xdr:colOff>
      <xdr:row>28</xdr:row>
      <xdr:rowOff>76200</xdr:rowOff>
    </xdr:from>
    <xdr:to>
      <xdr:col>8</xdr:col>
      <xdr:colOff>314325</xdr:colOff>
      <xdr:row>40</xdr:row>
      <xdr:rowOff>76200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2B4DE18A-A1C6-418C-8630-405A5E7E682D}"/>
            </a:ext>
            <a:ext uri="{147F2762-F138-4A5C-976F-8EAC2B608ADB}">
              <a16:predDERef xmlns:a16="http://schemas.microsoft.com/office/drawing/2014/main" pre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66675</xdr:colOff>
      <xdr:row>44</xdr:row>
      <xdr:rowOff>47625</xdr:rowOff>
    </xdr:from>
    <xdr:to>
      <xdr:col>4</xdr:col>
      <xdr:colOff>285750</xdr:colOff>
      <xdr:row>56</xdr:row>
      <xdr:rowOff>47625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F7F6F3CD-76B7-4EC3-81BD-5EE85D740BB9}"/>
            </a:ext>
            <a:ext uri="{147F2762-F138-4A5C-976F-8EAC2B608ADB}">
              <a16:predDERef xmlns:a16="http://schemas.microsoft.com/office/drawing/2014/main" pre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123825</xdr:colOff>
      <xdr:row>44</xdr:row>
      <xdr:rowOff>85725</xdr:rowOff>
    </xdr:from>
    <xdr:to>
      <xdr:col>8</xdr:col>
      <xdr:colOff>342900</xdr:colOff>
      <xdr:row>56</xdr:row>
      <xdr:rowOff>85725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26CABABC-A060-4BB7-AAFF-EA8AAE412CED}"/>
            </a:ext>
            <a:ext uri="{147F2762-F138-4A5C-976F-8EAC2B608ADB}">
              <a16:predDERef xmlns:a16="http://schemas.microsoft.com/office/drawing/2014/main" pre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45</xdr:row>
      <xdr:rowOff>66675</xdr:rowOff>
    </xdr:from>
    <xdr:to>
      <xdr:col>3</xdr:col>
      <xdr:colOff>381000</xdr:colOff>
      <xdr:row>63</xdr:row>
      <xdr:rowOff>142875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FB8E350B-914D-472F-B514-CF71D015A229}"/>
            </a:ext>
            <a:ext uri="{147F2762-F138-4A5C-976F-8EAC2B608ADB}">
              <a16:predDERef xmlns:a16="http://schemas.microsoft.com/office/drawing/2014/main" pre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edu4.sharepoint.com/Users/Ondrej.Skvarenina/Desktop/2.%20Anal&#253;zy,%20koment&#225;re,%20one-pagers/03_Odliv%20mozgov/2023_08_Odliv%20mozgov%203/datova_priloha/fiscal_impact_v5_vratane%20social%20contribution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edu4.sharepoint.com/Users/Ondrej.Skvarenina/Desktop/2.%20Anal&#253;zy,%20koment&#225;re,%20one-pagers/03_Odliv%20mozgov/2023_08_Odliv%20mozgov%203/datova_priloha/Grafy%20-%20deskriptiva%20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Parameters_old"/>
      <sheetName val="student_price"/>
      <sheetName val="Home source"/>
      <sheetName val="Home Students"/>
      <sheetName val="Abroad source"/>
      <sheetName val="Students Abroad"/>
      <sheetName val="Mix source"/>
      <sheetName val="Mix Students"/>
      <sheetName val="summary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Zamestnanost - data"/>
      <sheetName val="1 Zamestnanost - conti"/>
      <sheetName val="1 Zamestnanost - graf"/>
      <sheetName val="1.5 UoZ - data"/>
      <sheetName val="1.5 UoZ - conti"/>
      <sheetName val="1.5 UoZ - graf"/>
      <sheetName val="2 Mzdy - data"/>
      <sheetName val="2 Mzdy - conti"/>
      <sheetName val="2 Mzdy - graf"/>
      <sheetName val="3 Ušlé príjmy - data"/>
      <sheetName val="3 Ušlé príjmy - graf"/>
    </sheetNames>
    <sheetDataSet>
      <sheetData sheetId="0"/>
      <sheetData sheetId="1"/>
      <sheetData sheetId="2"/>
      <sheetData sheetId="3"/>
      <sheetData sheetId="4">
        <row r="6">
          <cell r="B6">
            <v>9.3311389999999994E-2</v>
          </cell>
          <cell r="C6">
            <v>8.8602500000000001E-2</v>
          </cell>
          <cell r="D6">
            <v>3.2344940000000003E-2</v>
          </cell>
          <cell r="F6">
            <v>8.7520940000000005E-2</v>
          </cell>
          <cell r="G6">
            <v>9.0194590000000005E-2</v>
          </cell>
          <cell r="H6">
            <v>3.341715E-2</v>
          </cell>
          <cell r="J6">
            <v>7.1516579999999996E-2</v>
          </cell>
          <cell r="K6">
            <v>0.10051736999999999</v>
          </cell>
          <cell r="L6">
            <v>3.3799849999999999E-2</v>
          </cell>
          <cell r="N6">
            <v>6.0106550000000002E-2</v>
          </cell>
          <cell r="O6">
            <v>8.7877490000000003E-2</v>
          </cell>
          <cell r="P6">
            <v>2.7833529999999999E-2</v>
          </cell>
        </row>
        <row r="7">
          <cell r="B7">
            <v>4.8041979999999998E-2</v>
          </cell>
          <cell r="C7">
            <v>5.2363420000000001E-2</v>
          </cell>
          <cell r="D7">
            <v>2.4523690000000001E-2</v>
          </cell>
          <cell r="F7">
            <v>4.0912860000000002E-2</v>
          </cell>
          <cell r="G7">
            <v>4.9656230000000003E-2</v>
          </cell>
          <cell r="H7">
            <v>1.6627409999999999E-2</v>
          </cell>
          <cell r="J7">
            <v>3.2206199999999997E-2</v>
          </cell>
          <cell r="K7">
            <v>5.2649410000000001E-2</v>
          </cell>
          <cell r="L7">
            <v>1.6468030000000002E-2</v>
          </cell>
          <cell r="N7">
            <v>2.2709239999999999E-2</v>
          </cell>
          <cell r="O7">
            <v>3.1904929999999998E-2</v>
          </cell>
          <cell r="P7">
            <v>1.413125E-2</v>
          </cell>
        </row>
        <row r="8">
          <cell r="B8">
            <v>5.8597000000000003E-2</v>
          </cell>
          <cell r="C8">
            <v>5.0802550000000002E-2</v>
          </cell>
          <cell r="D8">
            <v>2.6447149999999999E-2</v>
          </cell>
          <cell r="F8">
            <v>5.007031E-2</v>
          </cell>
          <cell r="G8">
            <v>5.0041519999999999E-2</v>
          </cell>
          <cell r="H8">
            <v>1.9158430000000001E-2</v>
          </cell>
          <cell r="J8">
            <v>3.5842840000000001E-2</v>
          </cell>
          <cell r="K8">
            <v>4.1880519999999997E-2</v>
          </cell>
          <cell r="L8">
            <v>1.6703320000000001E-2</v>
          </cell>
          <cell r="N8">
            <v>3.0462380000000001E-2</v>
          </cell>
          <cell r="O8">
            <v>3.2134999999999997E-2</v>
          </cell>
          <cell r="P8">
            <v>1.422475E-2</v>
          </cell>
        </row>
        <row r="9">
          <cell r="B9">
            <v>4.5860440000000002E-2</v>
          </cell>
          <cell r="C9">
            <v>4.6063340000000001E-2</v>
          </cell>
          <cell r="D9">
            <v>3.4332550000000003E-2</v>
          </cell>
          <cell r="F9">
            <v>3.4523720000000001E-2</v>
          </cell>
          <cell r="G9">
            <v>3.7874440000000002E-2</v>
          </cell>
          <cell r="H9">
            <v>2.5174999999999999E-2</v>
          </cell>
          <cell r="J9">
            <v>2.6827400000000001E-2</v>
          </cell>
          <cell r="K9">
            <v>3.3571780000000002E-2</v>
          </cell>
          <cell r="L9">
            <v>2.7023479999999999E-2</v>
          </cell>
          <cell r="N9">
            <v>2.3070159999999999E-2</v>
          </cell>
          <cell r="O9">
            <v>3.3323279999999997E-2</v>
          </cell>
          <cell r="P9">
            <v>2.344371E-2</v>
          </cell>
        </row>
        <row r="10">
          <cell r="B10">
            <v>0.12496399</v>
          </cell>
          <cell r="C10">
            <v>6.6626190000000002E-2</v>
          </cell>
          <cell r="D10">
            <v>6.0519799999999999E-2</v>
          </cell>
          <cell r="F10">
            <v>0.10956846000000001</v>
          </cell>
          <cell r="G10">
            <v>5.7495839999999999E-2</v>
          </cell>
          <cell r="H10">
            <v>5.0550659999999997E-2</v>
          </cell>
          <cell r="J10">
            <v>0.11119962</v>
          </cell>
          <cell r="K10">
            <v>4.8168000000000002E-2</v>
          </cell>
          <cell r="L10">
            <v>4.6696700000000001E-2</v>
          </cell>
          <cell r="N10">
            <v>0.12098117999999999</v>
          </cell>
          <cell r="O10">
            <v>5.2818259999999999E-2</v>
          </cell>
          <cell r="P10">
            <v>5.4874449999999998E-2</v>
          </cell>
        </row>
        <row r="11">
          <cell r="B11">
            <v>8.792933E-2</v>
          </cell>
          <cell r="C11">
            <v>7.5541059999999993E-2</v>
          </cell>
          <cell r="D11">
            <v>8.2749600000000006E-2</v>
          </cell>
          <cell r="F11">
            <v>8.2009360000000003E-2</v>
          </cell>
          <cell r="G11">
            <v>7.4383279999999996E-2</v>
          </cell>
          <cell r="H11">
            <v>7.9608109999999996E-2</v>
          </cell>
          <cell r="J11">
            <v>9.6657439999999997E-2</v>
          </cell>
          <cell r="K11">
            <v>8.775165E-2</v>
          </cell>
          <cell r="L11">
            <v>0.10132905</v>
          </cell>
          <cell r="N11">
            <v>9.6774669999999993E-2</v>
          </cell>
          <cell r="O11">
            <v>8.156737E-2</v>
          </cell>
          <cell r="P11">
            <v>9.5786120000000002E-2</v>
          </cell>
        </row>
        <row r="12">
          <cell r="B12">
            <v>5.5728020000000003E-2</v>
          </cell>
          <cell r="C12">
            <v>6.6717499999999999E-2</v>
          </cell>
          <cell r="D12">
            <v>7.6098739999999998E-2</v>
          </cell>
          <cell r="F12">
            <v>6.5352380000000002E-2</v>
          </cell>
          <cell r="G12">
            <v>7.8131110000000004E-2</v>
          </cell>
          <cell r="H12">
            <v>8.3222370000000004E-2</v>
          </cell>
          <cell r="J12">
            <v>6.3804449999999999E-2</v>
          </cell>
          <cell r="K12">
            <v>8.404238E-2</v>
          </cell>
          <cell r="L12">
            <v>9.1739609999999999E-2</v>
          </cell>
          <cell r="N12">
            <v>5.6682820000000002E-2</v>
          </cell>
          <cell r="O12">
            <v>6.2845010000000007E-2</v>
          </cell>
          <cell r="P12">
            <v>6.370054E-2</v>
          </cell>
        </row>
        <row r="13">
          <cell r="B13">
            <v>5.764876E-2</v>
          </cell>
          <cell r="C13">
            <v>6.3273549999999998E-2</v>
          </cell>
          <cell r="D13">
            <v>6.0805909999999998E-2</v>
          </cell>
          <cell r="F13">
            <v>5.3111079999999998E-2</v>
          </cell>
          <cell r="G13">
            <v>6.155472E-2</v>
          </cell>
          <cell r="H13">
            <v>6.5509999999999999E-2</v>
          </cell>
          <cell r="J13">
            <v>4.3038720000000003E-2</v>
          </cell>
          <cell r="K13">
            <v>6.585183E-2</v>
          </cell>
          <cell r="L13">
            <v>4.7044259999999997E-2</v>
          </cell>
        </row>
        <row r="14">
          <cell r="B14">
            <v>4.681714E-2</v>
          </cell>
          <cell r="C14">
            <v>5.9608899999999999E-2</v>
          </cell>
          <cell r="D14">
            <v>5.6543360000000001E-2</v>
          </cell>
          <cell r="F14">
            <v>3.8918719999999997E-2</v>
          </cell>
          <cell r="G14">
            <v>4.7162759999999998E-2</v>
          </cell>
          <cell r="H14">
            <v>4.4541829999999998E-2</v>
          </cell>
        </row>
        <row r="15">
          <cell r="B15">
            <v>3.884895E-2</v>
          </cell>
          <cell r="C15">
            <v>4.839371E-2</v>
          </cell>
          <cell r="D15">
            <v>3.865035E-2</v>
          </cell>
        </row>
      </sheetData>
      <sheetData sheetId="5"/>
      <sheetData sheetId="6"/>
      <sheetData sheetId="7">
        <row r="6">
          <cell r="B6">
            <v>533.52</v>
          </cell>
          <cell r="C6">
            <v>487.2</v>
          </cell>
          <cell r="D6">
            <v>492.49</v>
          </cell>
          <cell r="E6">
            <v>484.83</v>
          </cell>
          <cell r="G6">
            <v>558.5</v>
          </cell>
          <cell r="H6">
            <v>509.12</v>
          </cell>
          <cell r="I6">
            <v>485.065</v>
          </cell>
          <cell r="J6">
            <v>461.53500000000003</v>
          </cell>
          <cell r="L6">
            <v>604.33000000000004</v>
          </cell>
          <cell r="M6">
            <v>544.5</v>
          </cell>
          <cell r="N6">
            <v>539</v>
          </cell>
          <cell r="O6">
            <v>560.80999999999995</v>
          </cell>
          <cell r="Q6">
            <v>652.76</v>
          </cell>
          <cell r="R6">
            <v>600</v>
          </cell>
          <cell r="S6">
            <v>571.20000000000005</v>
          </cell>
          <cell r="T6">
            <v>591.6</v>
          </cell>
        </row>
        <row r="7">
          <cell r="B7">
            <v>573.46</v>
          </cell>
          <cell r="C7">
            <v>520.5</v>
          </cell>
          <cell r="D7">
            <v>517.01</v>
          </cell>
          <cell r="E7">
            <v>500</v>
          </cell>
          <cell r="G7">
            <v>622.67999999999995</v>
          </cell>
          <cell r="H7">
            <v>557.505</v>
          </cell>
          <cell r="I7">
            <v>527.005</v>
          </cell>
          <cell r="J7">
            <v>548.42999999999995</v>
          </cell>
          <cell r="L7">
            <v>669.03</v>
          </cell>
          <cell r="M7">
            <v>609.91499999999996</v>
          </cell>
          <cell r="N7">
            <v>587.92499999999995</v>
          </cell>
          <cell r="O7">
            <v>648.80999999999995</v>
          </cell>
          <cell r="Q7">
            <v>722.15499999999997</v>
          </cell>
          <cell r="R7">
            <v>653.1</v>
          </cell>
          <cell r="S7">
            <v>637.41999999999996</v>
          </cell>
          <cell r="T7">
            <v>619.29999999999995</v>
          </cell>
        </row>
        <row r="8">
          <cell r="B8">
            <v>637.875</v>
          </cell>
          <cell r="C8">
            <v>600</v>
          </cell>
          <cell r="D8">
            <v>592.9</v>
          </cell>
          <cell r="E8">
            <v>596.08000000000004</v>
          </cell>
          <cell r="G8">
            <v>686.52</v>
          </cell>
          <cell r="H8">
            <v>645</v>
          </cell>
          <cell r="I8">
            <v>630</v>
          </cell>
          <cell r="J8">
            <v>702.49</v>
          </cell>
          <cell r="L8">
            <v>740.03</v>
          </cell>
          <cell r="M8">
            <v>696.17</v>
          </cell>
          <cell r="N8">
            <v>676.18</v>
          </cell>
          <cell r="O8">
            <v>737.72</v>
          </cell>
          <cell r="Q8">
            <v>841.56</v>
          </cell>
          <cell r="R8">
            <v>756.03499999999997</v>
          </cell>
          <cell r="S8">
            <v>732.58500000000004</v>
          </cell>
          <cell r="T8">
            <v>742.5</v>
          </cell>
        </row>
        <row r="9">
          <cell r="B9">
            <v>703.28499999999997</v>
          </cell>
          <cell r="C9">
            <v>683.91499999999996</v>
          </cell>
          <cell r="D9">
            <v>700.38</v>
          </cell>
          <cell r="E9">
            <v>700</v>
          </cell>
          <cell r="G9">
            <v>756.64</v>
          </cell>
          <cell r="H9">
            <v>729.07</v>
          </cell>
          <cell r="I9">
            <v>712.11</v>
          </cell>
          <cell r="J9">
            <v>776.15</v>
          </cell>
          <cell r="L9">
            <v>860.02499999999998</v>
          </cell>
          <cell r="M9">
            <v>801</v>
          </cell>
          <cell r="N9">
            <v>821.51499999999999</v>
          </cell>
          <cell r="O9">
            <v>890.72500000000002</v>
          </cell>
          <cell r="Q9">
            <v>944.88499999999999</v>
          </cell>
          <cell r="R9">
            <v>882.68</v>
          </cell>
          <cell r="S9">
            <v>884.73</v>
          </cell>
          <cell r="T9">
            <v>912.72500000000002</v>
          </cell>
        </row>
        <row r="10">
          <cell r="B10">
            <v>773.83</v>
          </cell>
          <cell r="C10">
            <v>800.86</v>
          </cell>
          <cell r="D10">
            <v>818.94</v>
          </cell>
          <cell r="E10">
            <v>888.72</v>
          </cell>
          <cell r="G10">
            <v>885.11</v>
          </cell>
          <cell r="H10">
            <v>873.08</v>
          </cell>
          <cell r="I10">
            <v>884.46500000000003</v>
          </cell>
          <cell r="J10">
            <v>1000.26</v>
          </cell>
          <cell r="L10">
            <v>960.92</v>
          </cell>
          <cell r="M10">
            <v>966.05499999999995</v>
          </cell>
          <cell r="N10">
            <v>995.23</v>
          </cell>
          <cell r="O10">
            <v>1050</v>
          </cell>
          <cell r="Q10">
            <v>1007.26</v>
          </cell>
          <cell r="R10">
            <v>1022.5</v>
          </cell>
          <cell r="S10">
            <v>980</v>
          </cell>
          <cell r="T10">
            <v>1096.72</v>
          </cell>
        </row>
        <row r="11">
          <cell r="B11">
            <v>910.24</v>
          </cell>
          <cell r="C11">
            <v>946.23</v>
          </cell>
          <cell r="D11">
            <v>983.06</v>
          </cell>
          <cell r="E11">
            <v>1106.27</v>
          </cell>
          <cell r="G11">
            <v>982.36</v>
          </cell>
          <cell r="H11">
            <v>1023</v>
          </cell>
          <cell r="I11">
            <v>1072.1099999999999</v>
          </cell>
          <cell r="J11">
            <v>1195.79</v>
          </cell>
          <cell r="L11">
            <v>1025.99</v>
          </cell>
          <cell r="M11">
            <v>1094.0899999999999</v>
          </cell>
          <cell r="N11">
            <v>1150</v>
          </cell>
          <cell r="O11">
            <v>1211.1300000000001</v>
          </cell>
          <cell r="Q11">
            <v>1095.51</v>
          </cell>
          <cell r="R11">
            <v>1127.95</v>
          </cell>
          <cell r="S11">
            <v>1175.82</v>
          </cell>
          <cell r="T11">
            <v>1309.96</v>
          </cell>
        </row>
        <row r="12">
          <cell r="B12">
            <v>1000.01</v>
          </cell>
          <cell r="C12">
            <v>1100</v>
          </cell>
          <cell r="D12">
            <v>1143.08</v>
          </cell>
          <cell r="E12">
            <v>1304.1600000000001</v>
          </cell>
          <cell r="G12">
            <v>1045.8</v>
          </cell>
          <cell r="H12">
            <v>1154.3800000000001</v>
          </cell>
          <cell r="I12">
            <v>1206.74</v>
          </cell>
          <cell r="J12">
            <v>1330.48</v>
          </cell>
          <cell r="L12">
            <v>1108.5</v>
          </cell>
          <cell r="M12">
            <v>1215.54</v>
          </cell>
          <cell r="N12">
            <v>1259.96</v>
          </cell>
          <cell r="O12">
            <v>1414.5</v>
          </cell>
          <cell r="Q12">
            <v>1199.5999999999999</v>
          </cell>
          <cell r="R12">
            <v>1298.375</v>
          </cell>
          <cell r="S12">
            <v>1325.29</v>
          </cell>
          <cell r="T12">
            <v>1500.11</v>
          </cell>
        </row>
        <row r="13">
          <cell r="B13">
            <v>1062.76</v>
          </cell>
          <cell r="C13">
            <v>1217.6099999999999</v>
          </cell>
          <cell r="D13">
            <v>1272.1500000000001</v>
          </cell>
          <cell r="E13">
            <v>1442.66</v>
          </cell>
          <cell r="G13">
            <v>1127.75</v>
          </cell>
          <cell r="H13">
            <v>1276.43</v>
          </cell>
          <cell r="I13">
            <v>1341</v>
          </cell>
          <cell r="J13">
            <v>1468.62</v>
          </cell>
          <cell r="L13">
            <v>1213.665</v>
          </cell>
          <cell r="M13">
            <v>1366.33</v>
          </cell>
          <cell r="N13">
            <v>1420</v>
          </cell>
          <cell r="O13">
            <v>1619.45</v>
          </cell>
        </row>
        <row r="14">
          <cell r="B14">
            <v>1143.03</v>
          </cell>
          <cell r="C14">
            <v>1327.57</v>
          </cell>
          <cell r="D14">
            <v>1374.4449999999999</v>
          </cell>
          <cell r="E14">
            <v>1568.43</v>
          </cell>
          <cell r="G14">
            <v>1224.57</v>
          </cell>
          <cell r="H14">
            <v>1410.335</v>
          </cell>
          <cell r="I14">
            <v>1500.0250000000001</v>
          </cell>
          <cell r="J14">
            <v>1629.6949999999999</v>
          </cell>
        </row>
        <row r="15">
          <cell r="B15">
            <v>1233.3599999999999</v>
          </cell>
          <cell r="C15">
            <v>1463.93</v>
          </cell>
          <cell r="D15">
            <v>1556.53</v>
          </cell>
          <cell r="E15">
            <v>1710</v>
          </cell>
        </row>
      </sheetData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B3523-F228-4914-BE67-4D1FF7E9C41B}">
  <dimension ref="A1:A20"/>
  <sheetViews>
    <sheetView zoomScaleNormal="100" workbookViewId="0">
      <selection activeCell="A5" sqref="A5"/>
    </sheetView>
  </sheetViews>
  <sheetFormatPr defaultColWidth="9.140625" defaultRowHeight="15" x14ac:dyDescent="0.25"/>
  <cols>
    <col min="1" max="1" width="148.85546875" style="1" bestFit="1" customWidth="1"/>
    <col min="2" max="16384" width="9.140625" style="1"/>
  </cols>
  <sheetData>
    <row r="1" spans="1:1" x14ac:dyDescent="0.25">
      <c r="A1" s="91" t="s">
        <v>0</v>
      </c>
    </row>
    <row r="2" spans="1:1" x14ac:dyDescent="0.25">
      <c r="A2" s="1" t="s">
        <v>1</v>
      </c>
    </row>
    <row r="3" spans="1:1" x14ac:dyDescent="0.25">
      <c r="A3" s="1" t="s">
        <v>2</v>
      </c>
    </row>
    <row r="4" spans="1:1" x14ac:dyDescent="0.25">
      <c r="A4" s="1" t="s">
        <v>293</v>
      </c>
    </row>
    <row r="5" spans="1:1" x14ac:dyDescent="0.25">
      <c r="A5" s="1" t="s">
        <v>294</v>
      </c>
    </row>
    <row r="6" spans="1:1" x14ac:dyDescent="0.25">
      <c r="A6" s="1" t="s">
        <v>295</v>
      </c>
    </row>
    <row r="7" spans="1:1" x14ac:dyDescent="0.25">
      <c r="A7" s="1" t="s">
        <v>296</v>
      </c>
    </row>
    <row r="8" spans="1:1" x14ac:dyDescent="0.25">
      <c r="A8" s="1" t="s">
        <v>297</v>
      </c>
    </row>
    <row r="9" spans="1:1" x14ac:dyDescent="0.25">
      <c r="A9" s="1" t="s">
        <v>298</v>
      </c>
    </row>
    <row r="10" spans="1:1" x14ac:dyDescent="0.25">
      <c r="A10" s="1" t="s">
        <v>299</v>
      </c>
    </row>
    <row r="11" spans="1:1" x14ac:dyDescent="0.25">
      <c r="A11" s="1" t="s">
        <v>300</v>
      </c>
    </row>
    <row r="12" spans="1:1" x14ac:dyDescent="0.25">
      <c r="A12" s="1" t="s">
        <v>301</v>
      </c>
    </row>
    <row r="13" spans="1:1" x14ac:dyDescent="0.25">
      <c r="A13" s="1" t="s">
        <v>302</v>
      </c>
    </row>
    <row r="14" spans="1:1" x14ac:dyDescent="0.25">
      <c r="A14" s="1" t="s">
        <v>3</v>
      </c>
    </row>
    <row r="15" spans="1:1" x14ac:dyDescent="0.25">
      <c r="A15" s="1" t="s">
        <v>4</v>
      </c>
    </row>
    <row r="16" spans="1:1" x14ac:dyDescent="0.25">
      <c r="A16" s="1" t="s">
        <v>5</v>
      </c>
    </row>
    <row r="17" spans="1:1" x14ac:dyDescent="0.25">
      <c r="A17" s="1" t="s">
        <v>303</v>
      </c>
    </row>
    <row r="18" spans="1:1" x14ac:dyDescent="0.25">
      <c r="A18" s="1" t="s">
        <v>304</v>
      </c>
    </row>
    <row r="19" spans="1:1" x14ac:dyDescent="0.25">
      <c r="A19" s="1" t="s">
        <v>8</v>
      </c>
    </row>
    <row r="20" spans="1:1" x14ac:dyDescent="0.25">
      <c r="A20" s="13" t="s">
        <v>9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F7783-0E34-4F41-BDD3-F80432417B14}">
  <dimension ref="A1:F24"/>
  <sheetViews>
    <sheetView zoomScaleNormal="100" workbookViewId="0">
      <selection activeCell="A2" sqref="A2"/>
    </sheetView>
  </sheetViews>
  <sheetFormatPr defaultColWidth="9.140625" defaultRowHeight="15" x14ac:dyDescent="0.25"/>
  <cols>
    <col min="1" max="1" width="22.5703125" style="24" bestFit="1" customWidth="1"/>
    <col min="2" max="2" width="15.28515625" style="24" bestFit="1" customWidth="1"/>
    <col min="3" max="3" width="8.7109375" style="24" bestFit="1" customWidth="1"/>
    <col min="4" max="4" width="13.140625" style="24" bestFit="1" customWidth="1"/>
    <col min="5" max="5" width="11.85546875" style="24" bestFit="1" customWidth="1"/>
    <col min="6" max="6" width="16.42578125" style="24" bestFit="1" customWidth="1"/>
    <col min="7" max="16384" width="9.140625" style="1"/>
  </cols>
  <sheetData>
    <row r="1" spans="1:6" x14ac:dyDescent="0.25">
      <c r="A1" s="57" t="s">
        <v>299</v>
      </c>
    </row>
    <row r="2" spans="1:6" x14ac:dyDescent="0.25">
      <c r="A2" s="31" t="s">
        <v>43</v>
      </c>
      <c r="B2" s="33" t="s">
        <v>32</v>
      </c>
      <c r="C2" s="32" t="s">
        <v>44</v>
      </c>
      <c r="D2" s="32" t="s">
        <v>45</v>
      </c>
      <c r="E2" s="31" t="s">
        <v>46</v>
      </c>
      <c r="F2" s="33" t="s">
        <v>47</v>
      </c>
    </row>
    <row r="3" spans="1:6" x14ac:dyDescent="0.25">
      <c r="A3" s="27" t="s">
        <v>48</v>
      </c>
      <c r="B3" s="34" t="s">
        <v>42</v>
      </c>
      <c r="C3" s="53">
        <v>662</v>
      </c>
      <c r="D3" s="28">
        <v>0.80929090000000004</v>
      </c>
      <c r="E3" s="54">
        <v>943</v>
      </c>
      <c r="F3" s="46">
        <v>0.51643689999999998</v>
      </c>
    </row>
    <row r="4" spans="1:6" x14ac:dyDescent="0.25">
      <c r="A4" s="27" t="s">
        <v>49</v>
      </c>
      <c r="B4" s="34" t="s">
        <v>39</v>
      </c>
      <c r="C4" s="13">
        <v>61</v>
      </c>
      <c r="D4" s="28">
        <v>0.85915490000000005</v>
      </c>
      <c r="E4" s="12">
        <v>158</v>
      </c>
      <c r="F4" s="46">
        <v>0.47468359999999998</v>
      </c>
    </row>
    <row r="5" spans="1:6" x14ac:dyDescent="0.25">
      <c r="A5" s="27" t="s">
        <v>50</v>
      </c>
      <c r="B5" s="34" t="s">
        <v>41</v>
      </c>
      <c r="C5" s="13">
        <v>41</v>
      </c>
      <c r="D5" s="28">
        <v>0.83673470000000005</v>
      </c>
      <c r="E5" s="12">
        <v>103</v>
      </c>
      <c r="F5" s="46">
        <v>0.4466019</v>
      </c>
    </row>
    <row r="6" spans="1:6" x14ac:dyDescent="0.25">
      <c r="A6" s="27" t="s">
        <v>51</v>
      </c>
      <c r="B6" s="34" t="s">
        <v>38</v>
      </c>
      <c r="C6" s="53">
        <v>50</v>
      </c>
      <c r="D6" s="28">
        <v>0.80645160000000005</v>
      </c>
      <c r="E6" s="54">
        <v>205</v>
      </c>
      <c r="F6" s="46">
        <v>0.43414629999999998</v>
      </c>
    </row>
    <row r="7" spans="1:6" x14ac:dyDescent="0.25">
      <c r="A7" s="27" t="s">
        <v>52</v>
      </c>
      <c r="B7" s="34" t="s">
        <v>41</v>
      </c>
      <c r="C7" s="53">
        <v>160</v>
      </c>
      <c r="D7" s="28">
        <v>0.81632660000000001</v>
      </c>
      <c r="E7" s="54">
        <v>529</v>
      </c>
      <c r="F7" s="46">
        <v>0.42533080000000001</v>
      </c>
    </row>
    <row r="8" spans="1:6" x14ac:dyDescent="0.25">
      <c r="A8" s="27" t="s">
        <v>53</v>
      </c>
      <c r="B8" s="34" t="s">
        <v>39</v>
      </c>
      <c r="C8" s="53">
        <v>222</v>
      </c>
      <c r="D8" s="28">
        <v>0.79285720000000004</v>
      </c>
      <c r="E8" s="54">
        <v>496</v>
      </c>
      <c r="F8" s="46">
        <v>0.40927419999999998</v>
      </c>
    </row>
    <row r="9" spans="1:6" x14ac:dyDescent="0.25">
      <c r="A9" s="27" t="s">
        <v>54</v>
      </c>
      <c r="B9" s="34" t="s">
        <v>39</v>
      </c>
      <c r="C9" s="53">
        <v>31</v>
      </c>
      <c r="D9" s="28">
        <v>0.73809519999999995</v>
      </c>
      <c r="E9" s="54">
        <v>109</v>
      </c>
      <c r="F9" s="46">
        <v>0.49541289999999999</v>
      </c>
    </row>
    <row r="10" spans="1:6" x14ac:dyDescent="0.25">
      <c r="A10" s="27" t="s">
        <v>55</v>
      </c>
      <c r="B10" s="34" t="s">
        <v>38</v>
      </c>
      <c r="C10" s="13">
        <v>36</v>
      </c>
      <c r="D10" s="28">
        <v>0.72</v>
      </c>
      <c r="E10" s="12">
        <v>151</v>
      </c>
      <c r="F10" s="46">
        <v>0.44370860000000001</v>
      </c>
    </row>
    <row r="11" spans="1:6" x14ac:dyDescent="0.25">
      <c r="A11" s="27" t="s">
        <v>56</v>
      </c>
      <c r="B11" s="34" t="s">
        <v>38</v>
      </c>
      <c r="C11" s="13">
        <v>30</v>
      </c>
      <c r="D11" s="28">
        <v>0.75</v>
      </c>
      <c r="E11" s="12">
        <v>117</v>
      </c>
      <c r="F11" s="46">
        <v>0.43589739999999999</v>
      </c>
    </row>
    <row r="12" spans="1:6" x14ac:dyDescent="0.25">
      <c r="A12" s="27" t="s">
        <v>57</v>
      </c>
      <c r="B12" s="34" t="s">
        <v>41</v>
      </c>
      <c r="C12" s="53">
        <v>46</v>
      </c>
      <c r="D12" s="28">
        <v>0.77966100000000005</v>
      </c>
      <c r="E12" s="54">
        <v>213</v>
      </c>
      <c r="F12" s="46">
        <v>0.4319249</v>
      </c>
    </row>
    <row r="13" spans="1:6" x14ac:dyDescent="0.25">
      <c r="A13" s="27" t="s">
        <v>58</v>
      </c>
      <c r="B13" s="34" t="s">
        <v>38</v>
      </c>
      <c r="C13" s="53">
        <v>73</v>
      </c>
      <c r="D13" s="28">
        <v>0.7156863</v>
      </c>
      <c r="E13" s="54">
        <v>235</v>
      </c>
      <c r="F13" s="46">
        <v>0.4212766</v>
      </c>
    </row>
    <row r="14" spans="1:6" x14ac:dyDescent="0.25">
      <c r="A14" s="27" t="s">
        <v>59</v>
      </c>
      <c r="B14" s="34" t="s">
        <v>39</v>
      </c>
      <c r="C14" s="13">
        <v>104</v>
      </c>
      <c r="D14" s="28">
        <v>0.78195490000000001</v>
      </c>
      <c r="E14" s="12">
        <v>355</v>
      </c>
      <c r="F14" s="46">
        <v>0.3943662</v>
      </c>
    </row>
    <row r="15" spans="1:6" x14ac:dyDescent="0.25">
      <c r="A15" s="27" t="s">
        <v>60</v>
      </c>
      <c r="B15" s="34" t="s">
        <v>40</v>
      </c>
      <c r="C15" s="13">
        <v>93</v>
      </c>
      <c r="D15" s="28">
        <v>0.81578949999999995</v>
      </c>
      <c r="E15" s="12">
        <v>242</v>
      </c>
      <c r="F15" s="46">
        <v>0.39256200000000002</v>
      </c>
    </row>
    <row r="16" spans="1:6" x14ac:dyDescent="0.25">
      <c r="A16" s="27" t="s">
        <v>61</v>
      </c>
      <c r="B16" s="34" t="s">
        <v>38</v>
      </c>
      <c r="C16" s="13">
        <v>41</v>
      </c>
      <c r="D16" s="28">
        <v>0.83673470000000005</v>
      </c>
      <c r="E16" s="12">
        <v>118</v>
      </c>
      <c r="F16" s="46">
        <v>0.38983050000000002</v>
      </c>
    </row>
    <row r="17" spans="1:6" x14ac:dyDescent="0.25">
      <c r="A17" s="27" t="s">
        <v>62</v>
      </c>
      <c r="B17" s="34" t="s">
        <v>39</v>
      </c>
      <c r="C17" s="13">
        <v>40</v>
      </c>
      <c r="D17" s="28">
        <v>0.75471699999999997</v>
      </c>
      <c r="E17" s="12">
        <v>148</v>
      </c>
      <c r="F17" s="46">
        <v>0.38513510000000001</v>
      </c>
    </row>
    <row r="18" spans="1:6" x14ac:dyDescent="0.25">
      <c r="A18" s="27" t="s">
        <v>63</v>
      </c>
      <c r="B18" s="34" t="s">
        <v>37</v>
      </c>
      <c r="C18" s="13">
        <v>107</v>
      </c>
      <c r="D18" s="28">
        <v>0.74305560000000004</v>
      </c>
      <c r="E18" s="12">
        <v>274</v>
      </c>
      <c r="F18" s="46">
        <v>0.3649635</v>
      </c>
    </row>
    <row r="19" spans="1:6" x14ac:dyDescent="0.25">
      <c r="A19" s="27" t="s">
        <v>64</v>
      </c>
      <c r="B19" s="34" t="s">
        <v>37</v>
      </c>
      <c r="C19" s="13">
        <v>41</v>
      </c>
      <c r="D19" s="28">
        <v>0.74545450000000002</v>
      </c>
      <c r="E19" s="12">
        <v>123</v>
      </c>
      <c r="F19" s="46">
        <v>0.3333333</v>
      </c>
    </row>
    <row r="20" spans="1:6" x14ac:dyDescent="0.25">
      <c r="A20" s="27" t="s">
        <v>65</v>
      </c>
      <c r="B20" s="34" t="s">
        <v>40</v>
      </c>
      <c r="C20" s="13">
        <v>42</v>
      </c>
      <c r="D20" s="28">
        <v>0.7</v>
      </c>
      <c r="E20" s="12">
        <v>109</v>
      </c>
      <c r="F20" s="46">
        <v>0.33027519999999999</v>
      </c>
    </row>
    <row r="21" spans="1:6" x14ac:dyDescent="0.25">
      <c r="A21" s="27" t="s">
        <v>66</v>
      </c>
      <c r="B21" s="34" t="s">
        <v>40</v>
      </c>
      <c r="C21" s="53">
        <v>208</v>
      </c>
      <c r="D21" s="28">
        <v>0.78490570000000004</v>
      </c>
      <c r="E21" s="54">
        <v>599</v>
      </c>
      <c r="F21" s="46">
        <v>0.32554260000000002</v>
      </c>
    </row>
    <row r="22" spans="1:6" x14ac:dyDescent="0.25">
      <c r="A22" s="27" t="s">
        <v>67</v>
      </c>
      <c r="B22" s="34" t="s">
        <v>35</v>
      </c>
      <c r="C22" s="13">
        <v>137</v>
      </c>
      <c r="D22" s="28">
        <v>0.65238090000000004</v>
      </c>
      <c r="E22" s="12">
        <v>509</v>
      </c>
      <c r="F22" s="46">
        <v>0.3222004</v>
      </c>
    </row>
    <row r="23" spans="1:6" x14ac:dyDescent="0.25">
      <c r="A23" s="27" t="s">
        <v>68</v>
      </c>
      <c r="B23" s="34" t="s">
        <v>36</v>
      </c>
      <c r="C23" s="53">
        <v>127</v>
      </c>
      <c r="D23" s="28">
        <v>0.75147929999999996</v>
      </c>
      <c r="E23" s="54">
        <v>555</v>
      </c>
      <c r="F23" s="46">
        <v>0.32072070000000003</v>
      </c>
    </row>
    <row r="24" spans="1:6" x14ac:dyDescent="0.25">
      <c r="A24" s="29" t="s">
        <v>69</v>
      </c>
      <c r="B24" s="35" t="s">
        <v>35</v>
      </c>
      <c r="C24" s="55">
        <v>61</v>
      </c>
      <c r="D24" s="30">
        <v>0.7721519</v>
      </c>
      <c r="E24" s="56">
        <v>163</v>
      </c>
      <c r="F24" s="47">
        <v>0.30061349999999998</v>
      </c>
    </row>
  </sheetData>
  <autoFilter ref="A2:F2" xr:uid="{A1BD6C7B-59F2-4DFE-98EA-E012CF28E175}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AE172-5F46-4BD3-A057-15759BE92AD2}">
  <dimension ref="A1:T18"/>
  <sheetViews>
    <sheetView zoomScaleNormal="100" workbookViewId="0">
      <selection activeCell="A2" sqref="A2"/>
    </sheetView>
  </sheetViews>
  <sheetFormatPr defaultColWidth="8.85546875" defaultRowHeight="15" x14ac:dyDescent="0.25"/>
  <cols>
    <col min="1" max="20" width="12.140625" style="63" customWidth="1"/>
    <col min="21" max="16384" width="8.85546875" style="58"/>
  </cols>
  <sheetData>
    <row r="1" spans="1:20" x14ac:dyDescent="0.25">
      <c r="A1" s="62" t="s">
        <v>300</v>
      </c>
    </row>
    <row r="2" spans="1:20" s="64" customFormat="1" ht="30" x14ac:dyDescent="0.25">
      <c r="A2" s="107" t="s">
        <v>70</v>
      </c>
      <c r="B2" s="108" t="s">
        <v>71</v>
      </c>
      <c r="C2" s="108" t="s">
        <v>72</v>
      </c>
      <c r="D2" s="108" t="s">
        <v>73</v>
      </c>
      <c r="E2" s="108" t="s">
        <v>74</v>
      </c>
      <c r="F2" s="108" t="s">
        <v>75</v>
      </c>
      <c r="G2" s="108" t="s">
        <v>76</v>
      </c>
      <c r="H2" s="108" t="s">
        <v>77</v>
      </c>
      <c r="I2" s="108" t="s">
        <v>78</v>
      </c>
      <c r="J2" s="108" t="s">
        <v>79</v>
      </c>
      <c r="K2" s="108" t="s">
        <v>80</v>
      </c>
      <c r="L2" s="108" t="s">
        <v>81</v>
      </c>
      <c r="M2" s="108" t="s">
        <v>82</v>
      </c>
      <c r="N2" s="108" t="s">
        <v>83</v>
      </c>
      <c r="O2" s="108" t="s">
        <v>84</v>
      </c>
      <c r="P2" s="108" t="s">
        <v>85</v>
      </c>
      <c r="Q2" s="108" t="s">
        <v>86</v>
      </c>
      <c r="R2" s="108" t="s">
        <v>87</v>
      </c>
      <c r="S2" s="108" t="s">
        <v>88</v>
      </c>
      <c r="T2" s="109" t="s">
        <v>89</v>
      </c>
    </row>
    <row r="3" spans="1:20" x14ac:dyDescent="0.25">
      <c r="A3" s="110" t="s">
        <v>90</v>
      </c>
      <c r="B3" s="65">
        <v>3</v>
      </c>
      <c r="C3" s="66">
        <v>1.8810219764709473</v>
      </c>
      <c r="D3" s="66">
        <v>6.4211547374725342E-2</v>
      </c>
      <c r="E3" s="66">
        <v>1.0239709615707397</v>
      </c>
      <c r="F3" s="66">
        <v>0.21326908469200134</v>
      </c>
      <c r="G3" s="66">
        <v>1.1623063087463379</v>
      </c>
      <c r="H3" s="66">
        <v>9.3990199267864227E-2</v>
      </c>
      <c r="I3" s="66">
        <v>1.7551696300506592</v>
      </c>
      <c r="J3" s="66">
        <v>2.0068743228912354</v>
      </c>
      <c r="K3" s="66">
        <v>0.60597121715545654</v>
      </c>
      <c r="L3" s="66">
        <v>1.4419707059860229</v>
      </c>
      <c r="M3" s="66">
        <v>0.97808891534805298</v>
      </c>
      <c r="N3" s="66">
        <v>1.3465237617492676</v>
      </c>
      <c r="O3" s="66">
        <f>C3-I3</f>
        <v>0.12585234642028809</v>
      </c>
      <c r="P3" s="66">
        <f>J3-C3</f>
        <v>0.12585234642028809</v>
      </c>
      <c r="Q3" s="66">
        <f>E3-K3</f>
        <v>0.4179997444152832</v>
      </c>
      <c r="R3" s="66">
        <f>L3-E3</f>
        <v>0.4179997444152832</v>
      </c>
      <c r="S3" s="66">
        <f>G3-M3</f>
        <v>0.18421739339828491</v>
      </c>
      <c r="T3" s="111">
        <f>N3-G3</f>
        <v>0.18421745300292969</v>
      </c>
    </row>
    <row r="4" spans="1:20" x14ac:dyDescent="0.25">
      <c r="A4" s="110" t="s">
        <v>90</v>
      </c>
      <c r="B4" s="65">
        <v>4</v>
      </c>
      <c r="C4" s="66">
        <v>1.4305270910263062</v>
      </c>
      <c r="D4" s="66">
        <v>3.5124141722917557E-2</v>
      </c>
      <c r="E4" s="66">
        <v>1.1059693098068237</v>
      </c>
      <c r="F4" s="66">
        <v>0.11365225166082382</v>
      </c>
      <c r="G4" s="66">
        <v>1.0529743432998657</v>
      </c>
      <c r="H4" s="66">
        <v>7.274385541677475E-2</v>
      </c>
      <c r="I4" s="66">
        <v>1.361685037612915</v>
      </c>
      <c r="J4" s="66">
        <v>1.4993691444396973</v>
      </c>
      <c r="K4" s="66">
        <v>0.88321501016616821</v>
      </c>
      <c r="L4" s="66">
        <v>1.328723669052124</v>
      </c>
      <c r="M4" s="66">
        <v>0.91039901971817017</v>
      </c>
      <c r="N4" s="66">
        <v>1.1955497264862061</v>
      </c>
      <c r="O4" s="66">
        <f t="shared" ref="O4:O10" si="0">C4-I4</f>
        <v>6.8842053413391113E-2</v>
      </c>
      <c r="P4" s="66">
        <f t="shared" ref="P4:P10" si="1">J4-C4</f>
        <v>6.8842053413391113E-2</v>
      </c>
      <c r="Q4" s="66">
        <f t="shared" ref="Q4:Q10" si="2">E4-K4</f>
        <v>0.22275429964065552</v>
      </c>
      <c r="R4" s="66">
        <f t="shared" ref="R4:R10" si="3">L4-E4</f>
        <v>0.22275435924530029</v>
      </c>
      <c r="S4" s="66">
        <f t="shared" ref="S4:S10" si="4">G4-M4</f>
        <v>0.14257532358169556</v>
      </c>
      <c r="T4" s="111">
        <f t="shared" ref="T4:T10" si="5">N4-G4</f>
        <v>0.14257538318634033</v>
      </c>
    </row>
    <row r="5" spans="1:20" x14ac:dyDescent="0.25">
      <c r="A5" s="110" t="s">
        <v>90</v>
      </c>
      <c r="B5" s="65">
        <v>5</v>
      </c>
      <c r="C5" s="66">
        <v>1.7575401067733765</v>
      </c>
      <c r="D5" s="66">
        <v>2.110869437456131E-2</v>
      </c>
      <c r="E5" s="66">
        <v>1.1862365007400513</v>
      </c>
      <c r="F5" s="66">
        <v>6.0504954308271408E-2</v>
      </c>
      <c r="G5" s="66">
        <v>1.0801039934158325</v>
      </c>
      <c r="H5" s="66">
        <v>3.9006710052490234E-2</v>
      </c>
      <c r="I5" s="66">
        <v>1.7161678075790405</v>
      </c>
      <c r="J5" s="66">
        <v>1.7989124059677124</v>
      </c>
      <c r="K5" s="66">
        <v>1.0676490068435669</v>
      </c>
      <c r="L5" s="66">
        <v>1.3048239946365356</v>
      </c>
      <c r="M5" s="66">
        <v>1.0036522150039673</v>
      </c>
      <c r="N5" s="66">
        <v>1.1565557718276978</v>
      </c>
      <c r="O5" s="66">
        <f t="shared" si="0"/>
        <v>4.1372299194335938E-2</v>
      </c>
      <c r="P5" s="66">
        <f t="shared" si="1"/>
        <v>4.1372299194335938E-2</v>
      </c>
      <c r="Q5" s="66">
        <f t="shared" si="2"/>
        <v>0.11858749389648438</v>
      </c>
      <c r="R5" s="66">
        <f t="shared" si="3"/>
        <v>0.11858749389648438</v>
      </c>
      <c r="S5" s="66">
        <f t="shared" si="4"/>
        <v>7.6451778411865234E-2</v>
      </c>
      <c r="T5" s="111">
        <f t="shared" si="5"/>
        <v>7.6451778411865234E-2</v>
      </c>
    </row>
    <row r="6" spans="1:20" x14ac:dyDescent="0.25">
      <c r="A6" s="110" t="s">
        <v>90</v>
      </c>
      <c r="B6" s="65">
        <v>6</v>
      </c>
      <c r="C6" s="66">
        <v>1.1706305742263794</v>
      </c>
      <c r="D6" s="66">
        <v>1.0349432937800884E-2</v>
      </c>
      <c r="E6" s="66">
        <v>1.1552830934524536</v>
      </c>
      <c r="F6" s="66">
        <v>4.8317212611436844E-2</v>
      </c>
      <c r="G6" s="66">
        <v>1.0238656997680664</v>
      </c>
      <c r="H6" s="66">
        <v>3.5952836275100708E-2</v>
      </c>
      <c r="I6" s="66">
        <v>1.150346040725708</v>
      </c>
      <c r="J6" s="66">
        <v>1.1909151077270508</v>
      </c>
      <c r="K6" s="66">
        <v>1.0605831146240234</v>
      </c>
      <c r="L6" s="66">
        <v>1.2499830722808838</v>
      </c>
      <c r="M6" s="66">
        <v>0.9533994197845459</v>
      </c>
      <c r="N6" s="66">
        <v>1.0943319797515869</v>
      </c>
      <c r="O6" s="66">
        <f t="shared" si="0"/>
        <v>2.0284533500671387E-2</v>
      </c>
      <c r="P6" s="66">
        <f t="shared" si="1"/>
        <v>2.0284533500671387E-2</v>
      </c>
      <c r="Q6" s="66">
        <f t="shared" si="2"/>
        <v>9.4699978828430176E-2</v>
      </c>
      <c r="R6" s="66">
        <f t="shared" si="3"/>
        <v>9.4699978828430176E-2</v>
      </c>
      <c r="S6" s="66">
        <f t="shared" si="4"/>
        <v>7.0466279983520508E-2</v>
      </c>
      <c r="T6" s="111">
        <f t="shared" si="5"/>
        <v>7.0466279983520508E-2</v>
      </c>
    </row>
    <row r="7" spans="1:20" x14ac:dyDescent="0.25">
      <c r="A7" s="110" t="s">
        <v>90</v>
      </c>
      <c r="B7" s="65">
        <v>7</v>
      </c>
      <c r="C7" s="66">
        <v>0.72271376848220825</v>
      </c>
      <c r="D7" s="66">
        <v>7.0300963707268238E-3</v>
      </c>
      <c r="E7" s="66">
        <v>0.96344679594039917</v>
      </c>
      <c r="F7" s="66">
        <v>4.5004047453403473E-2</v>
      </c>
      <c r="G7" s="66">
        <v>0.9634711742401123</v>
      </c>
      <c r="H7" s="66">
        <v>4.0558770298957825E-2</v>
      </c>
      <c r="I7" s="66">
        <v>0.70893502235412598</v>
      </c>
      <c r="J7" s="66">
        <v>0.73649251461029053</v>
      </c>
      <c r="K7" s="66">
        <v>0.8752405047416687</v>
      </c>
      <c r="L7" s="66">
        <v>1.0516531467437744</v>
      </c>
      <c r="M7" s="66">
        <v>0.88397747278213501</v>
      </c>
      <c r="N7" s="66">
        <v>1.0429649353027344</v>
      </c>
      <c r="O7" s="66">
        <f t="shared" si="0"/>
        <v>1.3778746128082275E-2</v>
      </c>
      <c r="P7" s="66">
        <f t="shared" si="1"/>
        <v>1.3778746128082275E-2</v>
      </c>
      <c r="Q7" s="66">
        <f t="shared" si="2"/>
        <v>8.8206291198730469E-2</v>
      </c>
      <c r="R7" s="66">
        <f t="shared" si="3"/>
        <v>8.8206350803375244E-2</v>
      </c>
      <c r="S7" s="66">
        <f t="shared" si="4"/>
        <v>7.9493701457977295E-2</v>
      </c>
      <c r="T7" s="111">
        <f t="shared" si="5"/>
        <v>7.949376106262207E-2</v>
      </c>
    </row>
    <row r="8" spans="1:20" x14ac:dyDescent="0.25">
      <c r="A8" s="110" t="s">
        <v>90</v>
      </c>
      <c r="B8" s="65">
        <v>8</v>
      </c>
      <c r="C8" s="66">
        <v>0.58335459232330322</v>
      </c>
      <c r="D8" s="66">
        <v>8.1202024593949318E-3</v>
      </c>
      <c r="E8" s="66">
        <v>0.80493152141571045</v>
      </c>
      <c r="F8" s="66">
        <v>4.6177703887224197E-2</v>
      </c>
      <c r="G8" s="66">
        <v>0.74124753475189209</v>
      </c>
      <c r="H8" s="66">
        <v>3.9811257272958755E-2</v>
      </c>
      <c r="I8" s="66">
        <v>0.56743931770324707</v>
      </c>
      <c r="J8" s="66">
        <v>0.59926986694335938</v>
      </c>
      <c r="K8" s="66">
        <v>0.71442490816116333</v>
      </c>
      <c r="L8" s="66">
        <v>0.89543813467025757</v>
      </c>
      <c r="M8" s="66">
        <v>0.6632189154624939</v>
      </c>
      <c r="N8" s="66">
        <v>0.81927615404129028</v>
      </c>
      <c r="O8" s="66">
        <f t="shared" si="0"/>
        <v>1.5915274620056152E-2</v>
      </c>
      <c r="P8" s="66">
        <f t="shared" si="1"/>
        <v>1.5915274620056152E-2</v>
      </c>
      <c r="Q8" s="66">
        <f t="shared" si="2"/>
        <v>9.0506613254547119E-2</v>
      </c>
      <c r="R8" s="66">
        <f t="shared" si="3"/>
        <v>9.0506613254547119E-2</v>
      </c>
      <c r="S8" s="66">
        <f t="shared" si="4"/>
        <v>7.8028619289398193E-2</v>
      </c>
      <c r="T8" s="111">
        <f t="shared" si="5"/>
        <v>7.8028619289398193E-2</v>
      </c>
    </row>
    <row r="9" spans="1:20" x14ac:dyDescent="0.25">
      <c r="A9" s="110" t="s">
        <v>90</v>
      </c>
      <c r="B9" s="65">
        <v>9</v>
      </c>
      <c r="C9" s="66">
        <v>0.51009362936019897</v>
      </c>
      <c r="D9" s="66">
        <v>1.1016336269676685E-2</v>
      </c>
      <c r="E9" s="66">
        <v>0.68219411373138428</v>
      </c>
      <c r="F9" s="66">
        <v>5.0877261906862259E-2</v>
      </c>
      <c r="G9" s="66">
        <v>0.71440517902374268</v>
      </c>
      <c r="H9" s="66">
        <v>4.8222016543149948E-2</v>
      </c>
      <c r="I9" s="66">
        <v>0.48850199580192566</v>
      </c>
      <c r="J9" s="66">
        <v>0.5316852331161499</v>
      </c>
      <c r="K9" s="66">
        <v>0.58247649669647217</v>
      </c>
      <c r="L9" s="66">
        <v>0.78191173076629639</v>
      </c>
      <c r="M9" s="66">
        <v>0.61989176273345947</v>
      </c>
      <c r="N9" s="66">
        <v>0.80891859531402588</v>
      </c>
      <c r="O9" s="66">
        <f t="shared" si="0"/>
        <v>2.1591633558273315E-2</v>
      </c>
      <c r="P9" s="66">
        <f t="shared" si="1"/>
        <v>2.1591603755950928E-2</v>
      </c>
      <c r="Q9" s="66">
        <f t="shared" si="2"/>
        <v>9.9717617034912109E-2</v>
      </c>
      <c r="R9" s="66">
        <f t="shared" si="3"/>
        <v>9.9717617034912109E-2</v>
      </c>
      <c r="S9" s="66">
        <f t="shared" si="4"/>
        <v>9.4513416290283203E-2</v>
      </c>
      <c r="T9" s="111">
        <f t="shared" si="5"/>
        <v>9.4513416290283203E-2</v>
      </c>
    </row>
    <row r="10" spans="1:20" x14ac:dyDescent="0.25">
      <c r="A10" s="110" t="s">
        <v>90</v>
      </c>
      <c r="B10" s="65">
        <v>10</v>
      </c>
      <c r="C10" s="66">
        <v>0.56818634271621704</v>
      </c>
      <c r="D10" s="66">
        <v>2.0009566098451614E-2</v>
      </c>
      <c r="E10" s="66">
        <v>0.77252566814422607</v>
      </c>
      <c r="F10" s="66">
        <v>8.1562533974647522E-2</v>
      </c>
      <c r="G10" s="66">
        <v>0.67711275815963745</v>
      </c>
      <c r="H10" s="66">
        <v>6.972503662109375E-2</v>
      </c>
      <c r="I10" s="66">
        <v>0.52896833419799805</v>
      </c>
      <c r="J10" s="66">
        <v>0.60740435123443604</v>
      </c>
      <c r="K10" s="66">
        <v>0.61266601085662842</v>
      </c>
      <c r="L10" s="66">
        <v>0.93238532543182373</v>
      </c>
      <c r="M10" s="66">
        <v>0.5404542088508606</v>
      </c>
      <c r="N10" s="66">
        <v>0.81377130746841431</v>
      </c>
      <c r="O10" s="66">
        <f t="shared" si="0"/>
        <v>3.9218008518218994E-2</v>
      </c>
      <c r="P10" s="66">
        <f t="shared" si="1"/>
        <v>3.9218008518218994E-2</v>
      </c>
      <c r="Q10" s="66">
        <f t="shared" si="2"/>
        <v>0.15985965728759766</v>
      </c>
      <c r="R10" s="66">
        <f t="shared" si="3"/>
        <v>0.15985965728759766</v>
      </c>
      <c r="S10" s="66">
        <f t="shared" si="4"/>
        <v>0.13665854930877686</v>
      </c>
      <c r="T10" s="111">
        <f t="shared" si="5"/>
        <v>0.13665854930877686</v>
      </c>
    </row>
    <row r="11" spans="1:20" x14ac:dyDescent="0.25">
      <c r="A11" s="110" t="s">
        <v>91</v>
      </c>
      <c r="B11" s="65">
        <v>3</v>
      </c>
      <c r="C11" s="65">
        <v>1.5753203630447388</v>
      </c>
      <c r="D11" s="65">
        <v>5.3575605154037476E-2</v>
      </c>
      <c r="E11" s="65">
        <v>1.0310189723968506</v>
      </c>
      <c r="F11" s="65">
        <v>0.21334950625896454</v>
      </c>
      <c r="G11" s="65">
        <v>1.130368709564209</v>
      </c>
      <c r="H11" s="65">
        <v>8.0380432307720184E-2</v>
      </c>
      <c r="I11" s="65">
        <v>1.4703141450881958</v>
      </c>
      <c r="J11" s="65">
        <v>1.6803265810012817</v>
      </c>
      <c r="K11" s="65">
        <v>0.61286163330078125</v>
      </c>
      <c r="L11" s="65">
        <v>1.4491763114929199</v>
      </c>
      <c r="M11" s="65">
        <v>0.97282594442367554</v>
      </c>
      <c r="N11" s="65">
        <v>1.2879114151000977</v>
      </c>
      <c r="O11" s="112"/>
      <c r="P11" s="112"/>
      <c r="Q11" s="112"/>
      <c r="R11" s="112"/>
      <c r="S11" s="112"/>
      <c r="T11" s="113"/>
    </row>
    <row r="12" spans="1:20" x14ac:dyDescent="0.25">
      <c r="A12" s="110" t="s">
        <v>91</v>
      </c>
      <c r="B12" s="65">
        <v>4</v>
      </c>
      <c r="C12" s="65">
        <v>1.2128138542175293</v>
      </c>
      <c r="D12" s="65">
        <v>3.5682506859302521E-2</v>
      </c>
      <c r="E12" s="65">
        <v>1.0958752632141113</v>
      </c>
      <c r="F12" s="65">
        <v>0.10542027652263641</v>
      </c>
      <c r="G12" s="65">
        <v>0.97525012493133545</v>
      </c>
      <c r="H12" s="65">
        <v>6.4765661954879761E-2</v>
      </c>
      <c r="I12" s="65">
        <v>1.142877459526062</v>
      </c>
      <c r="J12" s="65">
        <v>1.2827502489089966</v>
      </c>
      <c r="K12" s="65">
        <v>0.8892553448677063</v>
      </c>
      <c r="L12" s="65">
        <v>1.3024952411651611</v>
      </c>
      <c r="M12" s="65">
        <v>0.84831178188323975</v>
      </c>
      <c r="N12" s="65">
        <v>1.1021884679794312</v>
      </c>
      <c r="O12" s="112"/>
      <c r="P12" s="112"/>
      <c r="Q12" s="112"/>
      <c r="R12" s="112"/>
      <c r="S12" s="112"/>
      <c r="T12" s="113"/>
    </row>
    <row r="13" spans="1:20" x14ac:dyDescent="0.25">
      <c r="A13" s="110" t="s">
        <v>91</v>
      </c>
      <c r="B13" s="65">
        <v>5</v>
      </c>
      <c r="C13" s="65">
        <v>1.8189042806625366</v>
      </c>
      <c r="D13" s="65">
        <v>2.7126587927341461E-2</v>
      </c>
      <c r="E13" s="65">
        <v>1.202523946762085</v>
      </c>
      <c r="F13" s="65">
        <v>6.5513558685779572E-2</v>
      </c>
      <c r="G13" s="65">
        <v>0.9617232084274292</v>
      </c>
      <c r="H13" s="65">
        <v>3.7526171654462814E-2</v>
      </c>
      <c r="I13" s="65">
        <v>1.7657371759414673</v>
      </c>
      <c r="J13" s="65">
        <v>1.872071385383606</v>
      </c>
      <c r="K13" s="65">
        <v>1.0741196870803833</v>
      </c>
      <c r="L13" s="65">
        <v>1.3309282064437866</v>
      </c>
      <c r="M13" s="65">
        <v>0.88817328214645386</v>
      </c>
      <c r="N13" s="65">
        <v>1.0352731943130493</v>
      </c>
      <c r="O13" s="112"/>
      <c r="P13" s="112"/>
      <c r="Q13" s="112"/>
      <c r="R13" s="112"/>
      <c r="S13" s="112"/>
      <c r="T13" s="113"/>
    </row>
    <row r="14" spans="1:20" x14ac:dyDescent="0.25">
      <c r="A14" s="110" t="s">
        <v>91</v>
      </c>
      <c r="B14" s="65">
        <v>6</v>
      </c>
      <c r="C14" s="65">
        <v>1.2260693311691284</v>
      </c>
      <c r="D14" s="65">
        <v>1.9210880622267723E-2</v>
      </c>
      <c r="E14" s="65">
        <v>1.1688476800918579</v>
      </c>
      <c r="F14" s="65">
        <v>4.8325341194868088E-2</v>
      </c>
      <c r="G14" s="65">
        <v>0.89593464136123657</v>
      </c>
      <c r="H14" s="65">
        <v>3.0207639560103416E-2</v>
      </c>
      <c r="I14" s="65">
        <v>1.1884167194366455</v>
      </c>
      <c r="J14" s="65">
        <v>1.2637219429016113</v>
      </c>
      <c r="K14" s="65">
        <v>1.0741317272186279</v>
      </c>
      <c r="L14" s="65">
        <v>1.2635636329650879</v>
      </c>
      <c r="M14" s="65">
        <v>0.83672875165939331</v>
      </c>
      <c r="N14" s="65">
        <v>0.95514053106307983</v>
      </c>
      <c r="O14" s="112"/>
      <c r="P14" s="112"/>
      <c r="Q14" s="112"/>
      <c r="R14" s="112"/>
      <c r="S14" s="112"/>
      <c r="T14" s="113"/>
    </row>
    <row r="15" spans="1:20" x14ac:dyDescent="0.25">
      <c r="A15" s="110" t="s">
        <v>91</v>
      </c>
      <c r="B15" s="65">
        <v>7</v>
      </c>
      <c r="C15" s="65">
        <v>0.75650537014007568</v>
      </c>
      <c r="D15" s="65">
        <v>1.3044402003288269E-2</v>
      </c>
      <c r="E15" s="65">
        <v>0.94989162683486938</v>
      </c>
      <c r="F15" s="65">
        <v>4.2012035846710205E-2</v>
      </c>
      <c r="G15" s="65">
        <v>0.80820274353027344</v>
      </c>
      <c r="H15" s="65">
        <v>3.4336172044277191E-2</v>
      </c>
      <c r="I15" s="65">
        <v>0.73093879222869873</v>
      </c>
      <c r="J15" s="65">
        <v>0.78207194805145264</v>
      </c>
      <c r="K15" s="65">
        <v>0.86754953861236572</v>
      </c>
      <c r="L15" s="65">
        <v>1.032233715057373</v>
      </c>
      <c r="M15" s="65">
        <v>0.74090510606765747</v>
      </c>
      <c r="N15" s="65">
        <v>0.8755003809928894</v>
      </c>
      <c r="O15" s="112"/>
      <c r="P15" s="112"/>
      <c r="Q15" s="112"/>
      <c r="R15" s="112"/>
      <c r="S15" s="112"/>
      <c r="T15" s="113"/>
    </row>
    <row r="16" spans="1:20" x14ac:dyDescent="0.25">
      <c r="A16" s="110" t="s">
        <v>91</v>
      </c>
      <c r="B16" s="65">
        <v>8</v>
      </c>
      <c r="C16" s="65">
        <v>0.60559511184692383</v>
      </c>
      <c r="D16" s="65">
        <v>1.2163428589701653E-2</v>
      </c>
      <c r="E16" s="65">
        <v>0.78006255626678467</v>
      </c>
      <c r="F16" s="65">
        <v>4.1115373373031616E-2</v>
      </c>
      <c r="G16" s="65">
        <v>0.59847462177276611</v>
      </c>
      <c r="H16" s="65">
        <v>3.4804940223693848E-2</v>
      </c>
      <c r="I16" s="65">
        <v>0.58175522089004517</v>
      </c>
      <c r="J16" s="65">
        <v>0.62943500280380249</v>
      </c>
      <c r="K16" s="65">
        <v>0.6994779109954834</v>
      </c>
      <c r="L16" s="65">
        <v>0.86064720153808594</v>
      </c>
      <c r="M16" s="65">
        <v>0.5302581787109375</v>
      </c>
      <c r="N16" s="65">
        <v>0.66669106483459473</v>
      </c>
      <c r="O16" s="112"/>
      <c r="P16" s="112"/>
      <c r="Q16" s="112"/>
      <c r="R16" s="112"/>
      <c r="S16" s="112"/>
      <c r="T16" s="113"/>
    </row>
    <row r="17" spans="1:20" x14ac:dyDescent="0.25">
      <c r="A17" s="110" t="s">
        <v>91</v>
      </c>
      <c r="B17" s="65">
        <v>9</v>
      </c>
      <c r="C17" s="65">
        <v>0.51206004619598389</v>
      </c>
      <c r="D17" s="65">
        <v>1.2988446280360222E-2</v>
      </c>
      <c r="E17" s="65">
        <v>0.63901680707931519</v>
      </c>
      <c r="F17" s="65">
        <v>4.5606512576341629E-2</v>
      </c>
      <c r="G17" s="65">
        <v>0.54568719863891602</v>
      </c>
      <c r="H17" s="65">
        <v>3.8391724228858948E-2</v>
      </c>
      <c r="I17" s="65">
        <v>0.48660317063331604</v>
      </c>
      <c r="J17" s="65">
        <v>0.53751695156097412</v>
      </c>
      <c r="K17" s="65">
        <v>0.54962968826293945</v>
      </c>
      <c r="L17" s="65">
        <v>0.72840392589569092</v>
      </c>
      <c r="M17" s="65">
        <v>0.47044080495834351</v>
      </c>
      <c r="N17" s="65">
        <v>0.62093359231948853</v>
      </c>
      <c r="O17" s="112"/>
      <c r="P17" s="112"/>
      <c r="Q17" s="112"/>
      <c r="R17" s="112"/>
      <c r="S17" s="112"/>
      <c r="T17" s="113"/>
    </row>
    <row r="18" spans="1:20" x14ac:dyDescent="0.25">
      <c r="A18" s="114" t="s">
        <v>91</v>
      </c>
      <c r="B18" s="115">
        <v>10</v>
      </c>
      <c r="C18" s="115">
        <v>0.51092690229415894</v>
      </c>
      <c r="D18" s="115">
        <v>1.9013110548257828E-2</v>
      </c>
      <c r="E18" s="115">
        <v>0.66926670074462891</v>
      </c>
      <c r="F18" s="115">
        <v>7.0523284375667572E-2</v>
      </c>
      <c r="G18" s="115">
        <v>0.48116803169250488</v>
      </c>
      <c r="H18" s="115">
        <v>5.0367634743452072E-2</v>
      </c>
      <c r="I18" s="115">
        <v>0.47366189956665039</v>
      </c>
      <c r="J18" s="115">
        <v>0.54819190502166748</v>
      </c>
      <c r="K18" s="115">
        <v>0.53104358911514282</v>
      </c>
      <c r="L18" s="115">
        <v>0.80748981237411499</v>
      </c>
      <c r="M18" s="115">
        <v>0.38244926929473877</v>
      </c>
      <c r="N18" s="115">
        <v>0.579886794090271</v>
      </c>
      <c r="O18" s="116"/>
      <c r="P18" s="116"/>
      <c r="Q18" s="116"/>
      <c r="R18" s="116"/>
      <c r="S18" s="116"/>
      <c r="T18" s="117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41211-F419-4961-89D6-EA91670A4FBB}">
  <dimension ref="A1:J60"/>
  <sheetViews>
    <sheetView zoomScaleNormal="100" workbookViewId="0">
      <selection activeCell="B3" sqref="B3"/>
    </sheetView>
  </sheetViews>
  <sheetFormatPr defaultColWidth="15.7109375" defaultRowHeight="18" customHeight="1" x14ac:dyDescent="0.25"/>
  <cols>
    <col min="1" max="1" width="15.7109375" style="67"/>
    <col min="2" max="2" width="16.42578125" style="67" customWidth="1"/>
    <col min="3" max="6" width="15.7109375" style="67"/>
    <col min="7" max="7" width="16.85546875" style="67" customWidth="1"/>
    <col min="8" max="16384" width="15.7109375" style="67"/>
  </cols>
  <sheetData>
    <row r="1" spans="2:10" ht="18" customHeight="1" thickBot="1" x14ac:dyDescent="0.3"/>
    <row r="2" spans="2:10" ht="18" customHeight="1" thickBot="1" x14ac:dyDescent="0.3">
      <c r="B2" s="171" t="s">
        <v>305</v>
      </c>
      <c r="C2" s="172"/>
      <c r="D2" s="172"/>
      <c r="E2" s="172"/>
      <c r="F2" s="172"/>
      <c r="G2" s="172"/>
      <c r="H2" s="172"/>
      <c r="I2" s="172"/>
      <c r="J2" s="173"/>
    </row>
    <row r="3" spans="2:10" ht="18" customHeight="1" thickBot="1" x14ac:dyDescent="0.3"/>
    <row r="4" spans="2:10" ht="18" customHeight="1" thickBot="1" x14ac:dyDescent="0.3">
      <c r="B4" s="174" t="s">
        <v>92</v>
      </c>
      <c r="C4" s="175"/>
      <c r="D4" s="175"/>
      <c r="E4" s="176"/>
      <c r="G4" s="174" t="s">
        <v>93</v>
      </c>
      <c r="H4" s="175"/>
      <c r="I4" s="175"/>
      <c r="J4" s="176"/>
    </row>
    <row r="5" spans="2:10" ht="18" customHeight="1" x14ac:dyDescent="0.25">
      <c r="B5" s="118" t="s">
        <v>94</v>
      </c>
      <c r="C5" s="70" t="s">
        <v>95</v>
      </c>
      <c r="D5" s="70" t="s">
        <v>74</v>
      </c>
      <c r="E5" s="71" t="s">
        <v>76</v>
      </c>
      <c r="G5" s="68" t="s">
        <v>94</v>
      </c>
      <c r="H5" s="70" t="s">
        <v>95</v>
      </c>
      <c r="I5" s="70" t="s">
        <v>74</v>
      </c>
      <c r="J5" s="71" t="s">
        <v>76</v>
      </c>
    </row>
    <row r="6" spans="2:10" ht="18" customHeight="1" x14ac:dyDescent="0.25">
      <c r="B6" s="119">
        <v>1</v>
      </c>
      <c r="C6" s="120">
        <f t="array" ref="C6:E15">'[2]1.5 UoZ - conti'!B6:D15</f>
        <v>9.3311389999999994E-2</v>
      </c>
      <c r="D6" s="120">
        <v>8.8602500000000001E-2</v>
      </c>
      <c r="E6" s="121">
        <v>3.2344940000000003E-2</v>
      </c>
      <c r="G6" s="72">
        <v>1</v>
      </c>
      <c r="H6" s="122">
        <f t="array" ref="H6:J14">'[2]1.5 UoZ - conti'!F6:H14</f>
        <v>8.7520940000000005E-2</v>
      </c>
      <c r="I6" s="122">
        <v>9.0194590000000005E-2</v>
      </c>
      <c r="J6" s="123">
        <v>3.341715E-2</v>
      </c>
    </row>
    <row r="7" spans="2:10" ht="18" customHeight="1" x14ac:dyDescent="0.25">
      <c r="B7" s="119">
        <v>2</v>
      </c>
      <c r="C7" s="120">
        <v>4.8041979999999998E-2</v>
      </c>
      <c r="D7" s="120">
        <v>5.2363420000000001E-2</v>
      </c>
      <c r="E7" s="121">
        <v>2.4523690000000001E-2</v>
      </c>
      <c r="G7" s="72">
        <v>2</v>
      </c>
      <c r="H7" s="122">
        <v>4.0912860000000002E-2</v>
      </c>
      <c r="I7" s="122">
        <v>4.9656230000000003E-2</v>
      </c>
      <c r="J7" s="123">
        <v>1.6627409999999999E-2</v>
      </c>
    </row>
    <row r="8" spans="2:10" ht="18" customHeight="1" x14ac:dyDescent="0.25">
      <c r="B8" s="119">
        <v>3</v>
      </c>
      <c r="C8" s="120">
        <v>5.8597000000000003E-2</v>
      </c>
      <c r="D8" s="120">
        <v>5.0802550000000002E-2</v>
      </c>
      <c r="E8" s="121">
        <v>2.6447149999999999E-2</v>
      </c>
      <c r="G8" s="72">
        <v>3</v>
      </c>
      <c r="H8" s="122">
        <v>5.007031E-2</v>
      </c>
      <c r="I8" s="122">
        <v>5.0041519999999999E-2</v>
      </c>
      <c r="J8" s="123">
        <v>1.9158430000000001E-2</v>
      </c>
    </row>
    <row r="9" spans="2:10" ht="18" customHeight="1" x14ac:dyDescent="0.25">
      <c r="B9" s="119">
        <v>4</v>
      </c>
      <c r="C9" s="120">
        <v>4.5860440000000002E-2</v>
      </c>
      <c r="D9" s="120">
        <v>4.6063340000000001E-2</v>
      </c>
      <c r="E9" s="121">
        <v>3.4332550000000003E-2</v>
      </c>
      <c r="G9" s="72">
        <v>4</v>
      </c>
      <c r="H9" s="122">
        <v>3.4523720000000001E-2</v>
      </c>
      <c r="I9" s="122">
        <v>3.7874440000000002E-2</v>
      </c>
      <c r="J9" s="123">
        <v>2.5174999999999999E-2</v>
      </c>
    </row>
    <row r="10" spans="2:10" ht="18" customHeight="1" x14ac:dyDescent="0.25">
      <c r="B10" s="119">
        <v>5</v>
      </c>
      <c r="C10" s="120">
        <v>0.12496399</v>
      </c>
      <c r="D10" s="120">
        <v>6.6626190000000002E-2</v>
      </c>
      <c r="E10" s="121">
        <v>6.0519799999999999E-2</v>
      </c>
      <c r="G10" s="72">
        <v>5</v>
      </c>
      <c r="H10" s="122">
        <v>0.10956846000000001</v>
      </c>
      <c r="I10" s="122">
        <v>5.7495839999999999E-2</v>
      </c>
      <c r="J10" s="123">
        <v>5.0550659999999997E-2</v>
      </c>
    </row>
    <row r="11" spans="2:10" ht="18" customHeight="1" x14ac:dyDescent="0.25">
      <c r="B11" s="119">
        <v>6</v>
      </c>
      <c r="C11" s="120">
        <v>8.792933E-2</v>
      </c>
      <c r="D11" s="120">
        <v>7.5541059999999993E-2</v>
      </c>
      <c r="E11" s="121">
        <v>8.2749600000000006E-2</v>
      </c>
      <c r="G11" s="72">
        <v>6</v>
      </c>
      <c r="H11" s="122">
        <v>8.2009360000000003E-2</v>
      </c>
      <c r="I11" s="122">
        <v>7.4383279999999996E-2</v>
      </c>
      <c r="J11" s="123">
        <v>7.9608109999999996E-2</v>
      </c>
    </row>
    <row r="12" spans="2:10" ht="18" customHeight="1" x14ac:dyDescent="0.25">
      <c r="B12" s="119">
        <v>7</v>
      </c>
      <c r="C12" s="120">
        <v>5.5728020000000003E-2</v>
      </c>
      <c r="D12" s="120">
        <v>6.6717499999999999E-2</v>
      </c>
      <c r="E12" s="121">
        <v>7.6098739999999998E-2</v>
      </c>
      <c r="G12" s="72">
        <v>7</v>
      </c>
      <c r="H12" s="122">
        <v>6.5352380000000002E-2</v>
      </c>
      <c r="I12" s="122">
        <v>7.8131110000000004E-2</v>
      </c>
      <c r="J12" s="123">
        <v>8.3222370000000004E-2</v>
      </c>
    </row>
    <row r="13" spans="2:10" ht="18" customHeight="1" x14ac:dyDescent="0.25">
      <c r="B13" s="119">
        <v>8</v>
      </c>
      <c r="C13" s="120">
        <v>5.764876E-2</v>
      </c>
      <c r="D13" s="120">
        <v>6.3273549999999998E-2</v>
      </c>
      <c r="E13" s="121">
        <v>6.0805909999999998E-2</v>
      </c>
      <c r="G13" s="72">
        <v>8</v>
      </c>
      <c r="H13" s="122">
        <v>5.3111079999999998E-2</v>
      </c>
      <c r="I13" s="122">
        <v>6.155472E-2</v>
      </c>
      <c r="J13" s="123">
        <v>6.5509999999999999E-2</v>
      </c>
    </row>
    <row r="14" spans="2:10" ht="18" customHeight="1" thickBot="1" x14ac:dyDescent="0.3">
      <c r="B14" s="119">
        <v>9</v>
      </c>
      <c r="C14" s="120">
        <v>4.681714E-2</v>
      </c>
      <c r="D14" s="120">
        <v>5.9608899999999999E-2</v>
      </c>
      <c r="E14" s="121">
        <v>5.6543360000000001E-2</v>
      </c>
      <c r="G14" s="75">
        <v>9</v>
      </c>
      <c r="H14" s="124">
        <v>3.8918719999999997E-2</v>
      </c>
      <c r="I14" s="124">
        <v>4.7162759999999998E-2</v>
      </c>
      <c r="J14" s="125">
        <v>4.4541829999999998E-2</v>
      </c>
    </row>
    <row r="15" spans="2:10" ht="18" customHeight="1" thickBot="1" x14ac:dyDescent="0.3">
      <c r="B15" s="126">
        <v>10</v>
      </c>
      <c r="C15" s="127">
        <v>3.884895E-2</v>
      </c>
      <c r="D15" s="127">
        <v>4.839371E-2</v>
      </c>
      <c r="E15" s="128">
        <v>3.865035E-2</v>
      </c>
    </row>
    <row r="17" spans="1:10" ht="18" customHeight="1" thickBot="1" x14ac:dyDescent="0.3">
      <c r="B17" s="174" t="s">
        <v>96</v>
      </c>
      <c r="C17" s="175"/>
      <c r="D17" s="175"/>
      <c r="E17" s="176"/>
      <c r="G17" s="174" t="s">
        <v>97</v>
      </c>
      <c r="H17" s="175"/>
      <c r="I17" s="175"/>
      <c r="J17" s="176"/>
    </row>
    <row r="18" spans="1:10" ht="18" customHeight="1" x14ac:dyDescent="0.25">
      <c r="B18" s="68" t="s">
        <v>94</v>
      </c>
      <c r="C18" s="70" t="s">
        <v>95</v>
      </c>
      <c r="D18" s="70" t="s">
        <v>74</v>
      </c>
      <c r="E18" s="71" t="s">
        <v>76</v>
      </c>
      <c r="G18" s="68" t="s">
        <v>94</v>
      </c>
      <c r="H18" s="70" t="s">
        <v>95</v>
      </c>
      <c r="I18" s="70" t="s">
        <v>74</v>
      </c>
      <c r="J18" s="71" t="s">
        <v>76</v>
      </c>
    </row>
    <row r="19" spans="1:10" ht="18" customHeight="1" x14ac:dyDescent="0.25">
      <c r="B19" s="72">
        <v>1</v>
      </c>
      <c r="C19" s="122">
        <f t="array" ref="C19:E26">'[2]1.5 UoZ - conti'!J6:L13</f>
        <v>7.1516579999999996E-2</v>
      </c>
      <c r="D19" s="122">
        <v>0.10051736999999999</v>
      </c>
      <c r="E19" s="123">
        <v>3.3799849999999999E-2</v>
      </c>
      <c r="G19" s="72">
        <v>1</v>
      </c>
      <c r="H19" s="122">
        <f t="array" ref="H19:J25">'[2]1.5 UoZ - conti'!N6:P12</f>
        <v>6.0106550000000002E-2</v>
      </c>
      <c r="I19" s="122">
        <v>8.7877490000000003E-2</v>
      </c>
      <c r="J19" s="123">
        <v>2.7833529999999999E-2</v>
      </c>
    </row>
    <row r="20" spans="1:10" ht="18" customHeight="1" x14ac:dyDescent="0.25">
      <c r="B20" s="72">
        <v>2</v>
      </c>
      <c r="C20" s="122">
        <v>3.2206199999999997E-2</v>
      </c>
      <c r="D20" s="122">
        <v>5.2649410000000001E-2</v>
      </c>
      <c r="E20" s="123">
        <v>1.6468030000000002E-2</v>
      </c>
      <c r="G20" s="72">
        <v>2</v>
      </c>
      <c r="H20" s="122">
        <v>2.2709239999999999E-2</v>
      </c>
      <c r="I20" s="122">
        <v>3.1904929999999998E-2</v>
      </c>
      <c r="J20" s="123">
        <v>1.413125E-2</v>
      </c>
    </row>
    <row r="21" spans="1:10" ht="18" customHeight="1" x14ac:dyDescent="0.25">
      <c r="B21" s="72">
        <v>3</v>
      </c>
      <c r="C21" s="122">
        <v>3.5842840000000001E-2</v>
      </c>
      <c r="D21" s="122">
        <v>4.1880519999999997E-2</v>
      </c>
      <c r="E21" s="123">
        <v>1.6703320000000001E-2</v>
      </c>
      <c r="G21" s="72">
        <v>3</v>
      </c>
      <c r="H21" s="122">
        <v>3.0462380000000001E-2</v>
      </c>
      <c r="I21" s="122">
        <v>3.2134999999999997E-2</v>
      </c>
      <c r="J21" s="123">
        <v>1.422475E-2</v>
      </c>
    </row>
    <row r="22" spans="1:10" ht="18" customHeight="1" x14ac:dyDescent="0.25">
      <c r="B22" s="72">
        <v>4</v>
      </c>
      <c r="C22" s="122">
        <v>2.6827400000000001E-2</v>
      </c>
      <c r="D22" s="122">
        <v>3.3571780000000002E-2</v>
      </c>
      <c r="E22" s="123">
        <v>2.7023479999999999E-2</v>
      </c>
      <c r="G22" s="72">
        <v>4</v>
      </c>
      <c r="H22" s="122">
        <v>2.3070159999999999E-2</v>
      </c>
      <c r="I22" s="122">
        <v>3.3323279999999997E-2</v>
      </c>
      <c r="J22" s="123">
        <v>2.344371E-2</v>
      </c>
    </row>
    <row r="23" spans="1:10" ht="18" customHeight="1" x14ac:dyDescent="0.25">
      <c r="B23" s="72">
        <v>5</v>
      </c>
      <c r="C23" s="122">
        <v>0.11119962</v>
      </c>
      <c r="D23" s="122">
        <v>4.8168000000000002E-2</v>
      </c>
      <c r="E23" s="123">
        <v>4.6696700000000001E-2</v>
      </c>
      <c r="G23" s="72">
        <v>5</v>
      </c>
      <c r="H23" s="122">
        <v>0.12098117999999999</v>
      </c>
      <c r="I23" s="122">
        <v>5.2818259999999999E-2</v>
      </c>
      <c r="J23" s="123">
        <v>5.4874449999999998E-2</v>
      </c>
    </row>
    <row r="24" spans="1:10" ht="18" customHeight="1" x14ac:dyDescent="0.25">
      <c r="B24" s="72">
        <v>6</v>
      </c>
      <c r="C24" s="122">
        <v>9.6657439999999997E-2</v>
      </c>
      <c r="D24" s="122">
        <v>8.775165E-2</v>
      </c>
      <c r="E24" s="123">
        <v>0.10132905</v>
      </c>
      <c r="G24" s="72">
        <v>6</v>
      </c>
      <c r="H24" s="122">
        <v>9.6774669999999993E-2</v>
      </c>
      <c r="I24" s="122">
        <v>8.156737E-2</v>
      </c>
      <c r="J24" s="123">
        <v>9.5786120000000002E-2</v>
      </c>
    </row>
    <row r="25" spans="1:10" ht="18" customHeight="1" thickBot="1" x14ac:dyDescent="0.3">
      <c r="B25" s="72">
        <v>7</v>
      </c>
      <c r="C25" s="122">
        <v>6.3804449999999999E-2</v>
      </c>
      <c r="D25" s="122">
        <v>8.404238E-2</v>
      </c>
      <c r="E25" s="123">
        <v>9.1739609999999999E-2</v>
      </c>
      <c r="G25" s="75">
        <v>7</v>
      </c>
      <c r="H25" s="124">
        <v>5.6682820000000002E-2</v>
      </c>
      <c r="I25" s="124">
        <v>6.2845010000000007E-2</v>
      </c>
      <c r="J25" s="125">
        <v>6.370054E-2</v>
      </c>
    </row>
    <row r="26" spans="1:10" ht="18" customHeight="1" thickBot="1" x14ac:dyDescent="0.3">
      <c r="B26" s="75">
        <v>8</v>
      </c>
      <c r="C26" s="124">
        <v>4.3038720000000003E-2</v>
      </c>
      <c r="D26" s="124">
        <v>6.585183E-2</v>
      </c>
      <c r="E26" s="125">
        <v>4.7044259999999997E-2</v>
      </c>
    </row>
    <row r="28" spans="1:10" ht="18" customHeight="1" x14ac:dyDescent="0.25">
      <c r="A28" s="67">
        <v>2012</v>
      </c>
      <c r="F28" s="67">
        <v>2013</v>
      </c>
    </row>
    <row r="42" spans="1:6" ht="18" customHeight="1" x14ac:dyDescent="0.25">
      <c r="A42" s="67">
        <v>2014</v>
      </c>
      <c r="F42" s="67">
        <v>2015</v>
      </c>
    </row>
    <row r="57" spans="3:10" ht="18" customHeight="1" x14ac:dyDescent="0.25">
      <c r="C57" s="122"/>
      <c r="D57" s="122"/>
      <c r="E57" s="122"/>
      <c r="H57" s="122"/>
      <c r="I57" s="122"/>
      <c r="J57" s="122"/>
    </row>
    <row r="60" spans="3:10" ht="18" customHeight="1" x14ac:dyDescent="0.25">
      <c r="C60" s="122"/>
      <c r="D60" s="122"/>
      <c r="E60" s="122"/>
    </row>
  </sheetData>
  <mergeCells count="5">
    <mergeCell ref="B2:J2"/>
    <mergeCell ref="B4:E4"/>
    <mergeCell ref="G4:J4"/>
    <mergeCell ref="B17:E17"/>
    <mergeCell ref="G17:J17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8934C-7879-4784-B6E4-18C64524DA55}">
  <dimension ref="A1:K25"/>
  <sheetViews>
    <sheetView zoomScaleNormal="100" workbookViewId="0">
      <selection activeCell="A2" sqref="A2"/>
    </sheetView>
  </sheetViews>
  <sheetFormatPr defaultColWidth="9.140625" defaultRowHeight="15" x14ac:dyDescent="0.25"/>
  <cols>
    <col min="1" max="16384" width="9.140625" style="1"/>
  </cols>
  <sheetData>
    <row r="1" spans="1:11" x14ac:dyDescent="0.25">
      <c r="A1" s="59" t="s">
        <v>302</v>
      </c>
    </row>
    <row r="2" spans="1:11" x14ac:dyDescent="0.25">
      <c r="A2" s="31" t="s">
        <v>98</v>
      </c>
      <c r="B2" s="48" t="s">
        <v>99</v>
      </c>
      <c r="C2" s="32" t="s">
        <v>100</v>
      </c>
      <c r="D2" s="32" t="s">
        <v>34</v>
      </c>
      <c r="E2" s="32" t="s">
        <v>101</v>
      </c>
      <c r="F2" s="32" t="s">
        <v>102</v>
      </c>
      <c r="G2" s="32" t="s">
        <v>95</v>
      </c>
      <c r="H2" s="32" t="s">
        <v>74</v>
      </c>
      <c r="I2" s="32" t="s">
        <v>103</v>
      </c>
      <c r="J2" s="33" t="s">
        <v>104</v>
      </c>
    </row>
    <row r="3" spans="1:11" x14ac:dyDescent="0.25">
      <c r="A3" s="27" t="s">
        <v>105</v>
      </c>
      <c r="B3" s="13">
        <v>24</v>
      </c>
      <c r="C3" s="13">
        <v>64</v>
      </c>
      <c r="D3" s="13">
        <v>1</v>
      </c>
      <c r="E3" s="13">
        <v>2</v>
      </c>
      <c r="F3" s="13">
        <v>91</v>
      </c>
      <c r="G3" s="28">
        <v>9.6139402133092982E-4</v>
      </c>
      <c r="H3" s="28">
        <v>2.8768699654775604E-4</v>
      </c>
      <c r="I3" s="28">
        <v>5.0929462694168572E-4</v>
      </c>
      <c r="J3" s="130"/>
      <c r="K3" s="129"/>
    </row>
    <row r="4" spans="1:11" x14ac:dyDescent="0.25">
      <c r="A4" s="27" t="s">
        <v>106</v>
      </c>
      <c r="B4" s="13">
        <v>55</v>
      </c>
      <c r="C4" s="13">
        <v>202</v>
      </c>
      <c r="D4" s="13">
        <v>8</v>
      </c>
      <c r="E4" s="13">
        <v>4</v>
      </c>
      <c r="F4" s="13">
        <v>269</v>
      </c>
      <c r="G4" s="28">
        <v>3.0343998798257475E-3</v>
      </c>
      <c r="H4" s="28">
        <v>2.3014959723820483E-3</v>
      </c>
      <c r="I4" s="28">
        <v>1.0185892538833714E-3</v>
      </c>
      <c r="J4" s="130"/>
      <c r="K4" s="129"/>
    </row>
    <row r="5" spans="1:11" x14ac:dyDescent="0.25">
      <c r="A5" s="27" t="s">
        <v>107</v>
      </c>
      <c r="B5" s="13">
        <v>36</v>
      </c>
      <c r="C5" s="13">
        <v>325</v>
      </c>
      <c r="D5" s="13">
        <v>17</v>
      </c>
      <c r="E5" s="13">
        <v>9</v>
      </c>
      <c r="F5" s="13">
        <v>387</v>
      </c>
      <c r="G5" s="28">
        <v>4.8820790145711283E-3</v>
      </c>
      <c r="H5" s="28">
        <v>4.890678941311853E-3</v>
      </c>
      <c r="I5" s="28">
        <v>2.2918258212375861E-3</v>
      </c>
      <c r="J5" s="130"/>
      <c r="K5" s="129"/>
    </row>
    <row r="6" spans="1:11" x14ac:dyDescent="0.25">
      <c r="A6" s="27" t="s">
        <v>108</v>
      </c>
      <c r="B6" s="13">
        <v>28</v>
      </c>
      <c r="C6" s="13">
        <v>62</v>
      </c>
      <c r="D6" s="13">
        <v>5</v>
      </c>
      <c r="E6" s="13">
        <v>10</v>
      </c>
      <c r="F6" s="13">
        <v>105</v>
      </c>
      <c r="G6" s="28">
        <v>9.3135045816433834E-4</v>
      </c>
      <c r="H6" s="28">
        <v>1.4384349827387803E-3</v>
      </c>
      <c r="I6" s="28">
        <v>2.5464731347084289E-3</v>
      </c>
      <c r="J6" s="130"/>
      <c r="K6" s="129"/>
    </row>
    <row r="7" spans="1:11" x14ac:dyDescent="0.25">
      <c r="A7" s="27" t="s">
        <v>109</v>
      </c>
      <c r="B7" s="13">
        <v>174</v>
      </c>
      <c r="C7" s="13">
        <v>693</v>
      </c>
      <c r="D7" s="13">
        <v>24</v>
      </c>
      <c r="E7" s="13">
        <v>42</v>
      </c>
      <c r="F7" s="13">
        <v>933</v>
      </c>
      <c r="G7" s="28">
        <v>1.0410094637223975E-2</v>
      </c>
      <c r="H7" s="28">
        <v>6.9044879171461446E-3</v>
      </c>
      <c r="I7" s="28">
        <v>1.06951871657754E-2</v>
      </c>
      <c r="J7" s="130">
        <v>1</v>
      </c>
      <c r="K7" s="129"/>
    </row>
    <row r="8" spans="1:11" x14ac:dyDescent="0.25">
      <c r="A8" s="27" t="s">
        <v>110</v>
      </c>
      <c r="B8" s="13">
        <v>251</v>
      </c>
      <c r="C8" s="13">
        <v>931</v>
      </c>
      <c r="D8" s="13">
        <v>58</v>
      </c>
      <c r="E8" s="13">
        <v>59</v>
      </c>
      <c r="F8" s="13">
        <v>1299</v>
      </c>
      <c r="G8" s="28">
        <v>1.398527865404837E-2</v>
      </c>
      <c r="H8" s="28">
        <v>1.6685845799769849E-2</v>
      </c>
      <c r="I8" s="28">
        <v>1.502419149477973E-2</v>
      </c>
      <c r="J8" s="130">
        <v>1</v>
      </c>
      <c r="K8" s="129"/>
    </row>
    <row r="9" spans="1:11" x14ac:dyDescent="0.25">
      <c r="A9" s="27" t="s">
        <v>111</v>
      </c>
      <c r="B9" s="13">
        <v>277</v>
      </c>
      <c r="C9" s="13">
        <v>2304</v>
      </c>
      <c r="D9" s="13">
        <v>115</v>
      </c>
      <c r="E9" s="13">
        <v>76</v>
      </c>
      <c r="F9" s="13">
        <v>2772</v>
      </c>
      <c r="G9" s="28">
        <v>3.4610184767913471E-2</v>
      </c>
      <c r="H9" s="28">
        <v>3.3084004602991948E-2</v>
      </c>
      <c r="I9" s="28">
        <v>1.9353195823784058E-2</v>
      </c>
      <c r="J9" s="130">
        <v>1</v>
      </c>
      <c r="K9" s="129"/>
    </row>
    <row r="10" spans="1:11" x14ac:dyDescent="0.25">
      <c r="A10" s="27" t="s">
        <v>112</v>
      </c>
      <c r="B10" s="13">
        <v>196</v>
      </c>
      <c r="C10" s="13">
        <v>1306</v>
      </c>
      <c r="D10" s="13">
        <v>99</v>
      </c>
      <c r="E10" s="13">
        <v>80</v>
      </c>
      <c r="F10" s="13">
        <v>1681</v>
      </c>
      <c r="G10" s="28">
        <v>1.9618446747784287E-2</v>
      </c>
      <c r="H10" s="28">
        <v>2.8481012658227847E-2</v>
      </c>
      <c r="I10" s="28">
        <v>2.0371785077667431E-2</v>
      </c>
      <c r="J10" s="130">
        <v>1</v>
      </c>
      <c r="K10" s="129"/>
    </row>
    <row r="11" spans="1:11" x14ac:dyDescent="0.25">
      <c r="A11" s="27" t="s">
        <v>113</v>
      </c>
      <c r="B11" s="13">
        <v>682</v>
      </c>
      <c r="C11" s="13">
        <v>2010</v>
      </c>
      <c r="D11" s="13">
        <v>97</v>
      </c>
      <c r="E11" s="13">
        <v>83</v>
      </c>
      <c r="F11" s="13">
        <v>2872</v>
      </c>
      <c r="G11" s="28">
        <v>3.0193780982424517E-2</v>
      </c>
      <c r="H11" s="28">
        <v>2.7905638665132335E-2</v>
      </c>
      <c r="I11" s="28">
        <v>2.1135727018079958E-2</v>
      </c>
      <c r="J11" s="130">
        <v>1</v>
      </c>
      <c r="K11" s="129"/>
    </row>
    <row r="12" spans="1:11" x14ac:dyDescent="0.25">
      <c r="A12" s="27" t="s">
        <v>114</v>
      </c>
      <c r="B12" s="13">
        <v>452</v>
      </c>
      <c r="C12" s="13">
        <v>1696</v>
      </c>
      <c r="D12" s="13">
        <v>93</v>
      </c>
      <c r="E12" s="13">
        <v>109</v>
      </c>
      <c r="F12" s="13">
        <v>2350</v>
      </c>
      <c r="G12" s="28">
        <v>2.547694156526964E-2</v>
      </c>
      <c r="H12" s="28">
        <v>2.6754890678941313E-2</v>
      </c>
      <c r="I12" s="28">
        <v>2.7756557168321875E-2</v>
      </c>
      <c r="J12" s="130">
        <v>1</v>
      </c>
      <c r="K12" s="129"/>
    </row>
    <row r="13" spans="1:11" x14ac:dyDescent="0.25">
      <c r="A13" s="27" t="s">
        <v>115</v>
      </c>
      <c r="B13" s="13">
        <v>352</v>
      </c>
      <c r="C13" s="13">
        <v>3815</v>
      </c>
      <c r="D13" s="13">
        <v>165</v>
      </c>
      <c r="E13" s="13">
        <v>125</v>
      </c>
      <c r="F13" s="13">
        <v>4457</v>
      </c>
      <c r="G13" s="28">
        <v>5.7308096740273394E-2</v>
      </c>
      <c r="H13" s="28">
        <v>4.746835443037975E-2</v>
      </c>
      <c r="I13" s="28">
        <v>3.1830914183855363E-2</v>
      </c>
      <c r="J13" s="130">
        <v>1</v>
      </c>
      <c r="K13" s="129"/>
    </row>
    <row r="14" spans="1:11" x14ac:dyDescent="0.25">
      <c r="A14" s="27" t="s">
        <v>116</v>
      </c>
      <c r="B14" s="13">
        <v>340</v>
      </c>
      <c r="C14" s="13">
        <v>6847</v>
      </c>
      <c r="D14" s="13">
        <v>243</v>
      </c>
      <c r="E14" s="13">
        <v>131</v>
      </c>
      <c r="F14" s="13">
        <v>7561</v>
      </c>
      <c r="G14" s="28">
        <v>0.1028541385008262</v>
      </c>
      <c r="H14" s="28">
        <v>6.9907940161104715E-2</v>
      </c>
      <c r="I14" s="28">
        <v>3.3358798064680416E-2</v>
      </c>
      <c r="J14" s="130">
        <v>1</v>
      </c>
      <c r="K14" s="129"/>
    </row>
    <row r="15" spans="1:11" x14ac:dyDescent="0.25">
      <c r="A15" s="27" t="s">
        <v>117</v>
      </c>
      <c r="B15" s="13">
        <v>649</v>
      </c>
      <c r="C15" s="13">
        <v>1761</v>
      </c>
      <c r="D15" s="13">
        <v>88</v>
      </c>
      <c r="E15" s="13">
        <v>157</v>
      </c>
      <c r="F15" s="13">
        <v>2655</v>
      </c>
      <c r="G15" s="28">
        <v>2.6453357368183866E-2</v>
      </c>
      <c r="H15" s="28">
        <v>2.5316455696202531E-2</v>
      </c>
      <c r="I15" s="28">
        <v>3.9979628214922333E-2</v>
      </c>
      <c r="J15" s="130">
        <v>1</v>
      </c>
      <c r="K15" s="129"/>
    </row>
    <row r="16" spans="1:11" x14ac:dyDescent="0.25">
      <c r="A16" s="27" t="s">
        <v>118</v>
      </c>
      <c r="B16" s="13">
        <v>1226</v>
      </c>
      <c r="C16" s="13">
        <v>2552</v>
      </c>
      <c r="D16" s="13">
        <v>151</v>
      </c>
      <c r="E16" s="13">
        <v>201</v>
      </c>
      <c r="F16" s="13">
        <v>4130</v>
      </c>
      <c r="G16" s="28">
        <v>3.8335586600570827E-2</v>
      </c>
      <c r="H16" s="28">
        <v>4.3440736478711162E-2</v>
      </c>
      <c r="I16" s="28">
        <v>5.1184110007639422E-2</v>
      </c>
      <c r="J16" s="130">
        <v>1</v>
      </c>
      <c r="K16" s="129"/>
    </row>
    <row r="17" spans="1:11" x14ac:dyDescent="0.25">
      <c r="A17" s="27" t="s">
        <v>119</v>
      </c>
      <c r="B17" s="13">
        <v>1875</v>
      </c>
      <c r="C17" s="13">
        <v>4255</v>
      </c>
      <c r="D17" s="13">
        <v>246</v>
      </c>
      <c r="E17" s="13">
        <v>291</v>
      </c>
      <c r="F17" s="13">
        <v>6667</v>
      </c>
      <c r="G17" s="28">
        <v>6.3917680636923532E-2</v>
      </c>
      <c r="H17" s="28">
        <v>7.0771001150747984E-2</v>
      </c>
      <c r="I17" s="28">
        <v>7.4102368220015286E-2</v>
      </c>
      <c r="J17" s="130">
        <v>1</v>
      </c>
      <c r="K17" s="129"/>
    </row>
    <row r="18" spans="1:11" x14ac:dyDescent="0.25">
      <c r="A18" s="27" t="s">
        <v>120</v>
      </c>
      <c r="B18" s="13">
        <v>524</v>
      </c>
      <c r="C18" s="13">
        <v>5360</v>
      </c>
      <c r="D18" s="13">
        <v>389</v>
      </c>
      <c r="E18" s="13">
        <v>329</v>
      </c>
      <c r="F18" s="13">
        <v>6602</v>
      </c>
      <c r="G18" s="28">
        <v>8.0516749286465378E-2</v>
      </c>
      <c r="H18" s="28">
        <v>0.11191024165707709</v>
      </c>
      <c r="I18" s="28">
        <v>8.3778966131907315E-2</v>
      </c>
      <c r="J18" s="130">
        <v>1</v>
      </c>
      <c r="K18" s="129"/>
    </row>
    <row r="19" spans="1:11" x14ac:dyDescent="0.25">
      <c r="A19" s="27" t="s">
        <v>121</v>
      </c>
      <c r="B19" s="13">
        <v>2665</v>
      </c>
      <c r="C19" s="13">
        <v>7268</v>
      </c>
      <c r="D19" s="13">
        <v>340</v>
      </c>
      <c r="E19" s="13">
        <v>450</v>
      </c>
      <c r="F19" s="13">
        <v>10723</v>
      </c>
      <c r="G19" s="28">
        <v>0.10917830854739372</v>
      </c>
      <c r="H19" s="28">
        <v>9.7813578826237049E-2</v>
      </c>
      <c r="I19" s="28">
        <v>0.11459129106187929</v>
      </c>
      <c r="J19" s="130">
        <v>1</v>
      </c>
      <c r="K19" s="129"/>
    </row>
    <row r="20" spans="1:11" x14ac:dyDescent="0.25">
      <c r="A20" s="27" t="s">
        <v>122</v>
      </c>
      <c r="B20" s="13">
        <v>487</v>
      </c>
      <c r="C20" s="13">
        <v>6871</v>
      </c>
      <c r="D20" s="13">
        <v>276</v>
      </c>
      <c r="E20" s="13">
        <v>496</v>
      </c>
      <c r="F20" s="13">
        <v>8130</v>
      </c>
      <c r="G20" s="28">
        <v>0.10321466125882529</v>
      </c>
      <c r="H20" s="28">
        <v>7.9401611047180673E-2</v>
      </c>
      <c r="I20" s="28">
        <v>0.12630506748153808</v>
      </c>
      <c r="J20" s="130">
        <v>1</v>
      </c>
      <c r="K20" s="129"/>
    </row>
    <row r="21" spans="1:11" x14ac:dyDescent="0.25">
      <c r="A21" s="27" t="s">
        <v>123</v>
      </c>
      <c r="B21" s="13">
        <v>917</v>
      </c>
      <c r="C21" s="13">
        <v>7894</v>
      </c>
      <c r="D21" s="13">
        <v>480</v>
      </c>
      <c r="E21" s="13">
        <v>563</v>
      </c>
      <c r="F21" s="13">
        <v>9854</v>
      </c>
      <c r="G21" s="28">
        <v>0.11858194381853687</v>
      </c>
      <c r="H21" s="28">
        <v>0.13808975834292289</v>
      </c>
      <c r="I21" s="28">
        <v>0.14336643748408454</v>
      </c>
      <c r="J21" s="130">
        <v>1</v>
      </c>
      <c r="K21" s="129"/>
    </row>
    <row r="22" spans="1:11" x14ac:dyDescent="0.25">
      <c r="A22" s="29" t="s">
        <v>124</v>
      </c>
      <c r="B22" s="15">
        <v>3494</v>
      </c>
      <c r="C22" s="15">
        <v>10354</v>
      </c>
      <c r="D22" s="15">
        <v>581</v>
      </c>
      <c r="E22" s="15">
        <v>710</v>
      </c>
      <c r="F22" s="15">
        <v>15139</v>
      </c>
      <c r="G22" s="30">
        <v>0.15553552651344449</v>
      </c>
      <c r="H22" s="30">
        <v>0.16714614499424627</v>
      </c>
      <c r="I22" s="30">
        <v>0.18079959256429845</v>
      </c>
      <c r="J22" s="131">
        <v>1</v>
      </c>
      <c r="K22" s="129"/>
    </row>
    <row r="23" spans="1:11" x14ac:dyDescent="0.25">
      <c r="B23" s="13"/>
      <c r="C23" s="13"/>
      <c r="D23" s="13"/>
      <c r="E23" s="13"/>
      <c r="F23" s="13"/>
    </row>
    <row r="24" spans="1:11" x14ac:dyDescent="0.25">
      <c r="A24" s="24"/>
      <c r="E24" s="24"/>
    </row>
    <row r="25" spans="1:11" x14ac:dyDescent="0.25">
      <c r="F25" s="24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1C4FA-198E-460F-9A76-54477B2BE931}">
  <dimension ref="B1:L44"/>
  <sheetViews>
    <sheetView zoomScaleNormal="100" workbookViewId="0">
      <selection activeCell="G17" sqref="G17"/>
    </sheetView>
  </sheetViews>
  <sheetFormatPr defaultColWidth="15.7109375" defaultRowHeight="18" customHeight="1" x14ac:dyDescent="0.25"/>
  <cols>
    <col min="1" max="16384" width="15.7109375" style="67"/>
  </cols>
  <sheetData>
    <row r="1" spans="2:12" ht="18" customHeight="1" thickBot="1" x14ac:dyDescent="0.3"/>
    <row r="2" spans="2:12" ht="18" customHeight="1" thickBot="1" x14ac:dyDescent="0.3">
      <c r="B2" s="177" t="s">
        <v>3</v>
      </c>
      <c r="C2" s="178"/>
      <c r="D2" s="178"/>
      <c r="E2" s="178"/>
      <c r="F2" s="178"/>
      <c r="G2" s="178"/>
      <c r="H2" s="178"/>
      <c r="I2" s="178"/>
      <c r="J2" s="178"/>
      <c r="K2" s="178"/>
      <c r="L2" s="179"/>
    </row>
    <row r="3" spans="2:12" ht="18" customHeight="1" thickBot="1" x14ac:dyDescent="0.3"/>
    <row r="4" spans="2:12" ht="18" customHeight="1" thickBot="1" x14ac:dyDescent="0.3">
      <c r="B4" s="180" t="s">
        <v>92</v>
      </c>
      <c r="C4" s="181"/>
      <c r="D4" s="181"/>
      <c r="E4" s="181"/>
      <c r="F4" s="182"/>
      <c r="H4" s="180" t="s">
        <v>93</v>
      </c>
      <c r="I4" s="183"/>
      <c r="J4" s="183"/>
      <c r="K4" s="183"/>
      <c r="L4" s="184"/>
    </row>
    <row r="5" spans="2:12" ht="18" customHeight="1" x14ac:dyDescent="0.25">
      <c r="B5" s="68" t="s">
        <v>94</v>
      </c>
      <c r="C5" s="69" t="s">
        <v>264</v>
      </c>
      <c r="D5" s="70" t="s">
        <v>95</v>
      </c>
      <c r="E5" s="70" t="s">
        <v>74</v>
      </c>
      <c r="F5" s="71" t="s">
        <v>76</v>
      </c>
      <c r="H5" s="68" t="s">
        <v>94</v>
      </c>
      <c r="I5" s="69" t="s">
        <v>264</v>
      </c>
      <c r="J5" s="70" t="s">
        <v>95</v>
      </c>
      <c r="K5" s="70" t="s">
        <v>74</v>
      </c>
      <c r="L5" s="71" t="s">
        <v>76</v>
      </c>
    </row>
    <row r="6" spans="2:12" ht="18" customHeight="1" x14ac:dyDescent="0.25">
      <c r="B6" s="72">
        <v>1</v>
      </c>
      <c r="C6" s="73">
        <f t="array" ref="C6:F15">'[2]2 Mzdy - conti'!B6:E15</f>
        <v>533.52</v>
      </c>
      <c r="D6" s="73">
        <v>487.2</v>
      </c>
      <c r="E6" s="73">
        <v>492.49</v>
      </c>
      <c r="F6" s="74">
        <v>484.83</v>
      </c>
      <c r="H6" s="72">
        <v>1</v>
      </c>
      <c r="I6" s="73">
        <f t="array" ref="I6:L14">'[2]2 Mzdy - conti'!G6:J14</f>
        <v>558.5</v>
      </c>
      <c r="J6" s="73">
        <v>509.12</v>
      </c>
      <c r="K6" s="73">
        <v>485.065</v>
      </c>
      <c r="L6" s="74">
        <v>461.53500000000003</v>
      </c>
    </row>
    <row r="7" spans="2:12" ht="18" customHeight="1" x14ac:dyDescent="0.25">
      <c r="B7" s="72">
        <v>2</v>
      </c>
      <c r="C7" s="73">
        <v>573.46</v>
      </c>
      <c r="D7" s="73">
        <v>520.5</v>
      </c>
      <c r="E7" s="73">
        <v>517.01</v>
      </c>
      <c r="F7" s="74">
        <v>500</v>
      </c>
      <c r="H7" s="72">
        <v>2</v>
      </c>
      <c r="I7" s="73">
        <v>622.67999999999995</v>
      </c>
      <c r="J7" s="73">
        <v>557.505</v>
      </c>
      <c r="K7" s="73">
        <v>527.005</v>
      </c>
      <c r="L7" s="74">
        <v>548.42999999999995</v>
      </c>
    </row>
    <row r="8" spans="2:12" ht="18" customHeight="1" x14ac:dyDescent="0.25">
      <c r="B8" s="72">
        <v>3</v>
      </c>
      <c r="C8" s="73">
        <v>637.875</v>
      </c>
      <c r="D8" s="73">
        <v>600</v>
      </c>
      <c r="E8" s="73">
        <v>592.9</v>
      </c>
      <c r="F8" s="74">
        <v>596.08000000000004</v>
      </c>
      <c r="H8" s="72">
        <v>3</v>
      </c>
      <c r="I8" s="73">
        <v>686.52</v>
      </c>
      <c r="J8" s="73">
        <v>645</v>
      </c>
      <c r="K8" s="73">
        <v>630</v>
      </c>
      <c r="L8" s="74">
        <v>702.49</v>
      </c>
    </row>
    <row r="9" spans="2:12" ht="18" customHeight="1" x14ac:dyDescent="0.25">
      <c r="B9" s="72">
        <v>4</v>
      </c>
      <c r="C9" s="73">
        <v>703.28499999999997</v>
      </c>
      <c r="D9" s="73">
        <v>683.91499999999996</v>
      </c>
      <c r="E9" s="73">
        <v>700.38</v>
      </c>
      <c r="F9" s="74">
        <v>700</v>
      </c>
      <c r="H9" s="72">
        <v>4</v>
      </c>
      <c r="I9" s="73">
        <v>756.64</v>
      </c>
      <c r="J9" s="73">
        <v>729.07</v>
      </c>
      <c r="K9" s="73">
        <v>712.11</v>
      </c>
      <c r="L9" s="74">
        <v>776.15</v>
      </c>
    </row>
    <row r="10" spans="2:12" ht="18" customHeight="1" x14ac:dyDescent="0.25">
      <c r="B10" s="72">
        <v>5</v>
      </c>
      <c r="C10" s="73">
        <v>773.83</v>
      </c>
      <c r="D10" s="73">
        <v>800.86</v>
      </c>
      <c r="E10" s="73">
        <v>818.94</v>
      </c>
      <c r="F10" s="74">
        <v>888.72</v>
      </c>
      <c r="H10" s="72">
        <v>5</v>
      </c>
      <c r="I10" s="73">
        <v>885.11</v>
      </c>
      <c r="J10" s="73">
        <v>873.08</v>
      </c>
      <c r="K10" s="73">
        <v>884.46500000000003</v>
      </c>
      <c r="L10" s="74">
        <v>1000.26</v>
      </c>
    </row>
    <row r="11" spans="2:12" ht="18" customHeight="1" x14ac:dyDescent="0.25">
      <c r="B11" s="72">
        <v>6</v>
      </c>
      <c r="C11" s="73">
        <v>910.24</v>
      </c>
      <c r="D11" s="73">
        <v>946.23</v>
      </c>
      <c r="E11" s="73">
        <v>983.06</v>
      </c>
      <c r="F11" s="74">
        <v>1106.27</v>
      </c>
      <c r="H11" s="72">
        <v>6</v>
      </c>
      <c r="I11" s="73">
        <v>982.36</v>
      </c>
      <c r="J11" s="73">
        <v>1023</v>
      </c>
      <c r="K11" s="73">
        <v>1072.1099999999999</v>
      </c>
      <c r="L11" s="74">
        <v>1195.79</v>
      </c>
    </row>
    <row r="12" spans="2:12" ht="18" customHeight="1" x14ac:dyDescent="0.25">
      <c r="B12" s="72">
        <v>7</v>
      </c>
      <c r="C12" s="73">
        <v>1000.01</v>
      </c>
      <c r="D12" s="73">
        <v>1100</v>
      </c>
      <c r="E12" s="73">
        <v>1143.08</v>
      </c>
      <c r="F12" s="74">
        <v>1304.1600000000001</v>
      </c>
      <c r="H12" s="72">
        <v>7</v>
      </c>
      <c r="I12" s="73">
        <v>1045.8</v>
      </c>
      <c r="J12" s="73">
        <v>1154.3800000000001</v>
      </c>
      <c r="K12" s="73">
        <v>1206.74</v>
      </c>
      <c r="L12" s="74">
        <v>1330.48</v>
      </c>
    </row>
    <row r="13" spans="2:12" ht="18" customHeight="1" x14ac:dyDescent="0.25">
      <c r="B13" s="72">
        <v>8</v>
      </c>
      <c r="C13" s="73">
        <v>1062.76</v>
      </c>
      <c r="D13" s="73">
        <v>1217.6099999999999</v>
      </c>
      <c r="E13" s="73">
        <v>1272.1500000000001</v>
      </c>
      <c r="F13" s="74">
        <v>1442.66</v>
      </c>
      <c r="H13" s="72">
        <v>8</v>
      </c>
      <c r="I13" s="73">
        <v>1127.75</v>
      </c>
      <c r="J13" s="73">
        <v>1276.43</v>
      </c>
      <c r="K13" s="73">
        <v>1341</v>
      </c>
      <c r="L13" s="74">
        <v>1468.62</v>
      </c>
    </row>
    <row r="14" spans="2:12" ht="18" customHeight="1" thickBot="1" x14ac:dyDescent="0.3">
      <c r="B14" s="72">
        <v>9</v>
      </c>
      <c r="C14" s="73">
        <v>1143.03</v>
      </c>
      <c r="D14" s="73">
        <v>1327.57</v>
      </c>
      <c r="E14" s="73">
        <v>1374.4449999999999</v>
      </c>
      <c r="F14" s="74">
        <v>1568.43</v>
      </c>
      <c r="H14" s="75">
        <v>9</v>
      </c>
      <c r="I14" s="76">
        <v>1224.57</v>
      </c>
      <c r="J14" s="76">
        <v>1410.335</v>
      </c>
      <c r="K14" s="76">
        <v>1500.0250000000001</v>
      </c>
      <c r="L14" s="77">
        <v>1629.6949999999999</v>
      </c>
    </row>
    <row r="15" spans="2:12" ht="18" customHeight="1" thickBot="1" x14ac:dyDescent="0.3">
      <c r="B15" s="75">
        <v>10</v>
      </c>
      <c r="C15" s="76">
        <v>1233.3599999999999</v>
      </c>
      <c r="D15" s="76">
        <v>1463.93</v>
      </c>
      <c r="E15" s="76">
        <v>1556.53</v>
      </c>
      <c r="F15" s="77">
        <v>1710</v>
      </c>
      <c r="I15" s="73"/>
      <c r="J15" s="73"/>
      <c r="K15" s="73"/>
      <c r="L15" s="73"/>
    </row>
    <row r="16" spans="2:12" ht="18" customHeight="1" thickBot="1" x14ac:dyDescent="0.3"/>
    <row r="17" spans="2:12" ht="18" customHeight="1" thickBot="1" x14ac:dyDescent="0.3">
      <c r="B17" s="185" t="s">
        <v>96</v>
      </c>
      <c r="C17" s="186"/>
      <c r="D17" s="186"/>
      <c r="E17" s="186"/>
      <c r="F17" s="187"/>
      <c r="H17" s="185" t="s">
        <v>97</v>
      </c>
      <c r="I17" s="186"/>
      <c r="J17" s="186"/>
      <c r="K17" s="186"/>
      <c r="L17" s="187"/>
    </row>
    <row r="18" spans="2:12" ht="18" customHeight="1" x14ac:dyDescent="0.25">
      <c r="B18" s="68" t="s">
        <v>94</v>
      </c>
      <c r="C18" s="69" t="s">
        <v>264</v>
      </c>
      <c r="D18" s="70" t="s">
        <v>95</v>
      </c>
      <c r="E18" s="70" t="s">
        <v>74</v>
      </c>
      <c r="F18" s="71" t="s">
        <v>76</v>
      </c>
      <c r="H18" s="78" t="s">
        <v>94</v>
      </c>
      <c r="I18" s="79" t="s">
        <v>264</v>
      </c>
      <c r="J18" s="70" t="s">
        <v>95</v>
      </c>
      <c r="K18" s="70" t="s">
        <v>74</v>
      </c>
      <c r="L18" s="71" t="s">
        <v>76</v>
      </c>
    </row>
    <row r="19" spans="2:12" ht="18" customHeight="1" x14ac:dyDescent="0.25">
      <c r="B19" s="72">
        <v>1</v>
      </c>
      <c r="C19" s="73">
        <f t="array" ref="C19:F26">'[2]2 Mzdy - conti'!L6:O13</f>
        <v>604.33000000000004</v>
      </c>
      <c r="D19" s="73">
        <v>544.5</v>
      </c>
      <c r="E19" s="73">
        <v>539</v>
      </c>
      <c r="F19" s="74">
        <v>560.80999999999995</v>
      </c>
      <c r="H19" s="72">
        <v>1</v>
      </c>
      <c r="I19" s="73">
        <f t="array" ref="I19:L25">'[2]2 Mzdy - conti'!Q6:T12</f>
        <v>652.76</v>
      </c>
      <c r="J19" s="73">
        <v>600</v>
      </c>
      <c r="K19" s="73">
        <v>571.20000000000005</v>
      </c>
      <c r="L19" s="74">
        <v>591.6</v>
      </c>
    </row>
    <row r="20" spans="2:12" ht="18" customHeight="1" x14ac:dyDescent="0.25">
      <c r="B20" s="72">
        <v>2</v>
      </c>
      <c r="C20" s="73">
        <v>669.03</v>
      </c>
      <c r="D20" s="73">
        <v>609.91499999999996</v>
      </c>
      <c r="E20" s="73">
        <v>587.92499999999995</v>
      </c>
      <c r="F20" s="74">
        <v>648.80999999999995</v>
      </c>
      <c r="H20" s="72">
        <v>2</v>
      </c>
      <c r="I20" s="73">
        <v>722.15499999999997</v>
      </c>
      <c r="J20" s="73">
        <v>653.1</v>
      </c>
      <c r="K20" s="73">
        <v>637.41999999999996</v>
      </c>
      <c r="L20" s="74">
        <v>619.29999999999995</v>
      </c>
    </row>
    <row r="21" spans="2:12" ht="18" customHeight="1" x14ac:dyDescent="0.25">
      <c r="B21" s="72">
        <v>3</v>
      </c>
      <c r="C21" s="73">
        <v>740.03</v>
      </c>
      <c r="D21" s="73">
        <v>696.17</v>
      </c>
      <c r="E21" s="73">
        <v>676.18</v>
      </c>
      <c r="F21" s="74">
        <v>737.72</v>
      </c>
      <c r="H21" s="72">
        <v>3</v>
      </c>
      <c r="I21" s="73">
        <v>841.56</v>
      </c>
      <c r="J21" s="73">
        <v>756.03499999999997</v>
      </c>
      <c r="K21" s="73">
        <v>732.58500000000004</v>
      </c>
      <c r="L21" s="74">
        <v>742.5</v>
      </c>
    </row>
    <row r="22" spans="2:12" ht="18" customHeight="1" x14ac:dyDescent="0.25">
      <c r="B22" s="72">
        <v>4</v>
      </c>
      <c r="C22" s="73">
        <v>860.02499999999998</v>
      </c>
      <c r="D22" s="73">
        <v>801</v>
      </c>
      <c r="E22" s="73">
        <v>821.51499999999999</v>
      </c>
      <c r="F22" s="74">
        <v>890.72500000000002</v>
      </c>
      <c r="H22" s="72">
        <v>4</v>
      </c>
      <c r="I22" s="73">
        <v>944.88499999999999</v>
      </c>
      <c r="J22" s="73">
        <v>882.68</v>
      </c>
      <c r="K22" s="73">
        <v>884.73</v>
      </c>
      <c r="L22" s="74">
        <v>912.72500000000002</v>
      </c>
    </row>
    <row r="23" spans="2:12" ht="18" customHeight="1" x14ac:dyDescent="0.25">
      <c r="B23" s="72">
        <v>5</v>
      </c>
      <c r="C23" s="73">
        <v>960.92</v>
      </c>
      <c r="D23" s="73">
        <v>966.05499999999995</v>
      </c>
      <c r="E23" s="73">
        <v>995.23</v>
      </c>
      <c r="F23" s="74">
        <v>1050</v>
      </c>
      <c r="H23" s="72">
        <v>5</v>
      </c>
      <c r="I23" s="73">
        <v>1007.26</v>
      </c>
      <c r="J23" s="73">
        <v>1022.5</v>
      </c>
      <c r="K23" s="73">
        <v>980</v>
      </c>
      <c r="L23" s="74">
        <v>1096.72</v>
      </c>
    </row>
    <row r="24" spans="2:12" ht="18" customHeight="1" x14ac:dyDescent="0.25">
      <c r="B24" s="72">
        <v>6</v>
      </c>
      <c r="C24" s="73">
        <v>1025.99</v>
      </c>
      <c r="D24" s="73">
        <v>1094.0899999999999</v>
      </c>
      <c r="E24" s="73">
        <v>1150</v>
      </c>
      <c r="F24" s="74">
        <v>1211.1300000000001</v>
      </c>
      <c r="H24" s="72">
        <v>6</v>
      </c>
      <c r="I24" s="73">
        <v>1095.51</v>
      </c>
      <c r="J24" s="73">
        <v>1127.95</v>
      </c>
      <c r="K24" s="73">
        <v>1175.82</v>
      </c>
      <c r="L24" s="74">
        <v>1309.96</v>
      </c>
    </row>
    <row r="25" spans="2:12" ht="18" customHeight="1" thickBot="1" x14ac:dyDescent="0.3">
      <c r="B25" s="72">
        <v>7</v>
      </c>
      <c r="C25" s="73">
        <v>1108.5</v>
      </c>
      <c r="D25" s="73">
        <v>1215.54</v>
      </c>
      <c r="E25" s="73">
        <v>1259.96</v>
      </c>
      <c r="F25" s="74">
        <v>1414.5</v>
      </c>
      <c r="H25" s="75">
        <v>7</v>
      </c>
      <c r="I25" s="76">
        <v>1199.5999999999999</v>
      </c>
      <c r="J25" s="76">
        <v>1298.375</v>
      </c>
      <c r="K25" s="76">
        <v>1325.29</v>
      </c>
      <c r="L25" s="77">
        <v>1500.11</v>
      </c>
    </row>
    <row r="26" spans="2:12" ht="18" customHeight="1" thickBot="1" x14ac:dyDescent="0.3">
      <c r="B26" s="75">
        <v>8</v>
      </c>
      <c r="C26" s="76">
        <v>1213.665</v>
      </c>
      <c r="D26" s="76">
        <v>1366.33</v>
      </c>
      <c r="E26" s="76">
        <v>1420</v>
      </c>
      <c r="F26" s="77">
        <v>1619.45</v>
      </c>
    </row>
    <row r="28" spans="2:12" ht="18" customHeight="1" x14ac:dyDescent="0.25">
      <c r="C28" s="79">
        <v>2012</v>
      </c>
      <c r="G28" s="79">
        <v>2013</v>
      </c>
    </row>
    <row r="44" spans="3:7" ht="18" customHeight="1" x14ac:dyDescent="0.25">
      <c r="C44" s="79">
        <v>2014</v>
      </c>
      <c r="G44" s="79">
        <v>2015</v>
      </c>
    </row>
  </sheetData>
  <mergeCells count="5">
    <mergeCell ref="B2:L2"/>
    <mergeCell ref="B4:F4"/>
    <mergeCell ref="H4:L4"/>
    <mergeCell ref="B17:F17"/>
    <mergeCell ref="H17:L17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6BEAD-8FD7-4775-B214-66C60EAB4C84}">
  <dimension ref="A1:J102"/>
  <sheetViews>
    <sheetView zoomScaleNormal="100" workbookViewId="0">
      <selection activeCell="A2" sqref="A2"/>
    </sheetView>
  </sheetViews>
  <sheetFormatPr defaultColWidth="8.85546875" defaultRowHeight="15" x14ac:dyDescent="0.25"/>
  <cols>
    <col min="1" max="1" width="8.85546875" style="81"/>
    <col min="2" max="2" width="8.85546875" style="80"/>
    <col min="3" max="3" width="8.85546875" style="81"/>
    <col min="4" max="4" width="8.85546875" style="80"/>
    <col min="5" max="5" width="8.85546875" style="81"/>
    <col min="6" max="6" width="8.85546875" style="80"/>
    <col min="7" max="7" width="8.85546875" style="81"/>
    <col min="8" max="16384" width="8.85546875" style="80"/>
  </cols>
  <sheetData>
    <row r="1" spans="1:10" x14ac:dyDescent="0.25">
      <c r="A1" s="59" t="s">
        <v>4</v>
      </c>
    </row>
    <row r="2" spans="1:10" ht="60" x14ac:dyDescent="0.25">
      <c r="A2" s="132" t="s">
        <v>265</v>
      </c>
      <c r="B2" s="133" t="s">
        <v>266</v>
      </c>
      <c r="C2" s="134" t="s">
        <v>267</v>
      </c>
      <c r="D2" s="133" t="s">
        <v>268</v>
      </c>
      <c r="E2" s="134" t="s">
        <v>269</v>
      </c>
      <c r="F2" s="133" t="s">
        <v>270</v>
      </c>
      <c r="G2" s="134" t="s">
        <v>271</v>
      </c>
      <c r="H2" s="135" t="s">
        <v>272</v>
      </c>
    </row>
    <row r="3" spans="1:10" x14ac:dyDescent="0.25">
      <c r="A3" s="136">
        <v>2.5261487813300846E-3</v>
      </c>
      <c r="B3" s="65">
        <v>7.2519998550415039</v>
      </c>
      <c r="C3" s="84">
        <v>9.6849296035956536E-4</v>
      </c>
      <c r="D3" s="65">
        <v>7.2519998550415039</v>
      </c>
      <c r="E3" s="84">
        <v>1.3417616263146919E-3</v>
      </c>
      <c r="F3" s="65">
        <v>7.2519998550415039</v>
      </c>
      <c r="G3" s="84">
        <v>1.1879395702152414E-3</v>
      </c>
      <c r="H3" s="137">
        <v>7.2519998550415039</v>
      </c>
      <c r="I3" s="82"/>
      <c r="J3" s="83"/>
    </row>
    <row r="4" spans="1:10" x14ac:dyDescent="0.25">
      <c r="A4" s="136">
        <v>4.9304386556469782E-3</v>
      </c>
      <c r="B4" s="65">
        <v>7.6879002156883782</v>
      </c>
      <c r="C4" s="84">
        <v>1.9826128662315048E-3</v>
      </c>
      <c r="D4" s="65">
        <v>7.6880954973625411</v>
      </c>
      <c r="E4" s="84">
        <v>2.5311403330128368E-3</v>
      </c>
      <c r="F4" s="65">
        <v>7.6877737526941781</v>
      </c>
      <c r="G4" s="84">
        <v>2.3436050808407901E-3</v>
      </c>
      <c r="H4" s="137">
        <v>7.6869472349532924</v>
      </c>
    </row>
    <row r="5" spans="1:10" x14ac:dyDescent="0.25">
      <c r="A5" s="136">
        <v>7.8803403016392201E-3</v>
      </c>
      <c r="B5" s="65">
        <v>8.1238005763352525</v>
      </c>
      <c r="C5" s="84">
        <v>3.3733826419119089E-3</v>
      </c>
      <c r="D5" s="65">
        <v>8.1241911396835782</v>
      </c>
      <c r="E5" s="84">
        <v>4.07685595198442E-3</v>
      </c>
      <c r="F5" s="65">
        <v>8.1235476503468522</v>
      </c>
      <c r="G5" s="84">
        <v>3.6549132509412071E-3</v>
      </c>
      <c r="H5" s="137">
        <v>8.1218946148650808</v>
      </c>
    </row>
    <row r="6" spans="1:10" x14ac:dyDescent="0.25">
      <c r="A6" s="136">
        <v>1.3743710277583365E-2</v>
      </c>
      <c r="B6" s="65">
        <v>8.5597009369821251</v>
      </c>
      <c r="C6" s="84">
        <v>6.0416540207898252E-3</v>
      </c>
      <c r="D6" s="65">
        <v>8.5602867820046171</v>
      </c>
      <c r="E6" s="84">
        <v>6.9037415988390553E-3</v>
      </c>
      <c r="F6" s="65">
        <v>8.5593215479995273</v>
      </c>
      <c r="G6" s="84">
        <v>6.4032884555871921E-3</v>
      </c>
      <c r="H6" s="137">
        <v>8.556841994776871</v>
      </c>
    </row>
    <row r="7" spans="1:10" x14ac:dyDescent="0.25">
      <c r="A7" s="136">
        <v>2.0061316760180265E-2</v>
      </c>
      <c r="B7" s="65">
        <v>8.9956012976289994</v>
      </c>
      <c r="C7" s="84">
        <v>9.2034574895337746E-3</v>
      </c>
      <c r="D7" s="65">
        <v>8.9963824243256543</v>
      </c>
      <c r="E7" s="84">
        <v>1.0388941956254354E-2</v>
      </c>
      <c r="F7" s="65">
        <v>8.9950954456522005</v>
      </c>
      <c r="G7" s="84">
        <v>9.2953083177201214E-3</v>
      </c>
      <c r="H7" s="137">
        <v>8.9917893746886595</v>
      </c>
    </row>
    <row r="8" spans="1:10" x14ac:dyDescent="0.25">
      <c r="A8" s="136">
        <v>2.7961217328652973E-2</v>
      </c>
      <c r="B8" s="65">
        <v>9.4315016582758737</v>
      </c>
      <c r="C8" s="84">
        <v>1.3329853015589732E-2</v>
      </c>
      <c r="D8" s="65">
        <v>9.4324780666466914</v>
      </c>
      <c r="E8" s="84">
        <v>1.5179479487117288E-2</v>
      </c>
      <c r="F8" s="65">
        <v>9.4308693433048756</v>
      </c>
      <c r="G8" s="84">
        <v>1.2596189554662346E-2</v>
      </c>
      <c r="H8" s="137">
        <v>9.4267367546004479</v>
      </c>
    </row>
    <row r="9" spans="1:10" x14ac:dyDescent="0.25">
      <c r="A9" s="136">
        <v>3.5720655694040822E-2</v>
      </c>
      <c r="B9" s="65">
        <v>9.867402018922748</v>
      </c>
      <c r="C9" s="84">
        <v>1.7772083713782937E-2</v>
      </c>
      <c r="D9" s="65">
        <v>9.8685737089677286</v>
      </c>
      <c r="E9" s="84">
        <v>1.9669574436945725E-2</v>
      </c>
      <c r="F9" s="65">
        <v>9.8666432409575489</v>
      </c>
      <c r="G9" s="84">
        <v>1.6184028347414937E-2</v>
      </c>
      <c r="H9" s="137">
        <v>9.8616841345122364</v>
      </c>
    </row>
    <row r="10" spans="1:10" x14ac:dyDescent="0.25">
      <c r="A10" s="136">
        <v>4.325665948845725E-2</v>
      </c>
      <c r="B10" s="65">
        <v>10.303302379569622</v>
      </c>
      <c r="C10" s="84">
        <v>2.2565401989620818E-2</v>
      </c>
      <c r="D10" s="65">
        <v>10.304669351288766</v>
      </c>
      <c r="E10" s="84">
        <v>2.4479011202925754E-2</v>
      </c>
      <c r="F10" s="65">
        <v>10.302417138610224</v>
      </c>
      <c r="G10" s="84">
        <v>1.9643592022255893E-2</v>
      </c>
      <c r="H10" s="137">
        <v>10.296631514424025</v>
      </c>
    </row>
    <row r="11" spans="1:10" x14ac:dyDescent="0.25">
      <c r="A11" s="136">
        <v>5.2522127546953283E-2</v>
      </c>
      <c r="B11" s="65">
        <v>10.739202740216497</v>
      </c>
      <c r="C11" s="84">
        <v>2.8571002313835522E-2</v>
      </c>
      <c r="D11" s="65">
        <v>10.740764993609805</v>
      </c>
      <c r="E11" s="84">
        <v>3.0854199185430638E-2</v>
      </c>
      <c r="F11" s="65">
        <v>10.738191036262897</v>
      </c>
      <c r="G11" s="84">
        <v>2.40732852278688E-2</v>
      </c>
      <c r="H11" s="137">
        <v>10.731578894335815</v>
      </c>
    </row>
    <row r="12" spans="1:10" x14ac:dyDescent="0.25">
      <c r="A12" s="136">
        <v>6.1351410271093976E-2</v>
      </c>
      <c r="B12" s="65">
        <v>11.175103100863371</v>
      </c>
      <c r="C12" s="84">
        <v>3.4992224909779754E-2</v>
      </c>
      <c r="D12" s="65">
        <v>11.176860635930842</v>
      </c>
      <c r="E12" s="84">
        <v>3.7290642355636928E-2</v>
      </c>
      <c r="F12" s="65">
        <v>11.173964933915572</v>
      </c>
      <c r="G12" s="84">
        <v>2.9147152827666462E-2</v>
      </c>
      <c r="H12" s="137">
        <v>11.166526274247603</v>
      </c>
    </row>
    <row r="13" spans="1:10" x14ac:dyDescent="0.25">
      <c r="A13" s="136">
        <v>7.1114899034761744E-2</v>
      </c>
      <c r="B13" s="65">
        <v>11.611003461510244</v>
      </c>
      <c r="C13" s="84">
        <v>4.240177497256601E-2</v>
      </c>
      <c r="D13" s="65">
        <v>11.612956278251879</v>
      </c>
      <c r="E13" s="84">
        <v>4.4058973652527159E-2</v>
      </c>
      <c r="F13" s="65">
        <v>11.609738831568247</v>
      </c>
      <c r="G13" s="84">
        <v>3.3995241718989544E-2</v>
      </c>
      <c r="H13" s="137">
        <v>11.601473654159392</v>
      </c>
    </row>
    <row r="14" spans="1:10" x14ac:dyDescent="0.25">
      <c r="A14" s="136">
        <v>7.8204221676633226E-2</v>
      </c>
      <c r="B14" s="65">
        <v>12.04690382215712</v>
      </c>
      <c r="C14" s="84">
        <v>4.9504192978505696E-2</v>
      </c>
      <c r="D14" s="65">
        <v>12.049051920572918</v>
      </c>
      <c r="E14" s="84">
        <v>4.9800442968994232E-2</v>
      </c>
      <c r="F14" s="65">
        <v>12.045512729220921</v>
      </c>
      <c r="G14" s="84">
        <v>3.8186365793713366E-2</v>
      </c>
      <c r="H14" s="137">
        <v>12.03642103407118</v>
      </c>
    </row>
    <row r="15" spans="1:10" x14ac:dyDescent="0.25">
      <c r="A15" s="136">
        <v>8.3960752427232041E-2</v>
      </c>
      <c r="B15" s="65">
        <v>12.482804182803992</v>
      </c>
      <c r="C15" s="84">
        <v>5.6902962721816025E-2</v>
      </c>
      <c r="D15" s="65">
        <v>12.485147562893953</v>
      </c>
      <c r="E15" s="84">
        <v>5.4682890626192582E-2</v>
      </c>
      <c r="F15" s="65">
        <v>12.481286626873594</v>
      </c>
      <c r="G15" s="84">
        <v>4.241458871323938E-2</v>
      </c>
      <c r="H15" s="137">
        <v>12.471368413982969</v>
      </c>
    </row>
    <row r="16" spans="1:10" x14ac:dyDescent="0.25">
      <c r="A16" s="136">
        <v>8.7796974620539675E-2</v>
      </c>
      <c r="B16" s="65">
        <v>12.918704543450866</v>
      </c>
      <c r="C16" s="84">
        <v>6.3802089092314843E-2</v>
      </c>
      <c r="D16" s="65">
        <v>12.921243205214992</v>
      </c>
      <c r="E16" s="84">
        <v>5.8541033721040171E-2</v>
      </c>
      <c r="F16" s="65">
        <v>12.917060524526269</v>
      </c>
      <c r="G16" s="84">
        <v>4.598213286327222E-2</v>
      </c>
      <c r="H16" s="137">
        <v>12.906315793894759</v>
      </c>
    </row>
    <row r="17" spans="1:8" x14ac:dyDescent="0.25">
      <c r="A17" s="136">
        <v>8.9986618206231106E-2</v>
      </c>
      <c r="B17" s="65">
        <v>13.354604904097741</v>
      </c>
      <c r="C17" s="84">
        <v>7.0242844654055073E-2</v>
      </c>
      <c r="D17" s="65">
        <v>13.357338847536029</v>
      </c>
      <c r="E17" s="84">
        <v>6.3061560818877857E-2</v>
      </c>
      <c r="F17" s="65">
        <v>13.352834422178944</v>
      </c>
      <c r="G17" s="84">
        <v>5.0180848208849438E-2</v>
      </c>
      <c r="H17" s="137">
        <v>13.341263173806546</v>
      </c>
    </row>
    <row r="18" spans="1:8" x14ac:dyDescent="0.25">
      <c r="A18" s="136">
        <v>9.1271923025992199E-2</v>
      </c>
      <c r="B18" s="65">
        <v>13.790505264744613</v>
      </c>
      <c r="C18" s="84">
        <v>7.625343176392689E-2</v>
      </c>
      <c r="D18" s="65">
        <v>13.793434489857066</v>
      </c>
      <c r="E18" s="84">
        <v>6.796798418029143E-2</v>
      </c>
      <c r="F18" s="65">
        <v>13.788608319831617</v>
      </c>
      <c r="G18" s="84">
        <v>5.3499231157809878E-2</v>
      </c>
      <c r="H18" s="137">
        <v>13.776210553718336</v>
      </c>
    </row>
    <row r="19" spans="1:8" x14ac:dyDescent="0.25">
      <c r="A19" s="136">
        <v>9.0225754568767108E-2</v>
      </c>
      <c r="B19" s="65">
        <v>14.226405625391489</v>
      </c>
      <c r="C19" s="84">
        <v>8.0770492601658361E-2</v>
      </c>
      <c r="D19" s="65">
        <v>14.229530132178105</v>
      </c>
      <c r="E19" s="84">
        <v>7.3296661679077169E-2</v>
      </c>
      <c r="F19" s="65">
        <v>14.22438221748429</v>
      </c>
      <c r="G19" s="84">
        <v>5.4338707688061573E-2</v>
      </c>
      <c r="H19" s="137">
        <v>14.211157933630124</v>
      </c>
    </row>
    <row r="20" spans="1:8" x14ac:dyDescent="0.25">
      <c r="A20" s="136">
        <v>8.9067574724782175E-2</v>
      </c>
      <c r="B20" s="65">
        <v>14.662305986038362</v>
      </c>
      <c r="C20" s="84">
        <v>8.4411316781713361E-2</v>
      </c>
      <c r="D20" s="65">
        <v>14.665625774499141</v>
      </c>
      <c r="E20" s="84">
        <v>7.8172904592151066E-2</v>
      </c>
      <c r="F20" s="65">
        <v>14.660156115136965</v>
      </c>
      <c r="G20" s="84">
        <v>5.5739884258150726E-2</v>
      </c>
      <c r="H20" s="137">
        <v>14.646105313541913</v>
      </c>
    </row>
    <row r="21" spans="1:8" x14ac:dyDescent="0.25">
      <c r="A21" s="136">
        <v>8.6664759613038739E-2</v>
      </c>
      <c r="B21" s="65">
        <v>15.098206346685236</v>
      </c>
      <c r="C21" s="84">
        <v>8.6340216342505327E-2</v>
      </c>
      <c r="D21" s="65">
        <v>15.10172141682018</v>
      </c>
      <c r="E21" s="84">
        <v>8.0090150405306981E-2</v>
      </c>
      <c r="F21" s="65">
        <v>15.095930012789641</v>
      </c>
      <c r="G21" s="84">
        <v>5.6790232759751091E-2</v>
      </c>
      <c r="H21" s="137">
        <v>15.081052693453703</v>
      </c>
    </row>
    <row r="22" spans="1:8" x14ac:dyDescent="0.25">
      <c r="A22" s="136">
        <v>8.5144923722654434E-2</v>
      </c>
      <c r="B22" s="65">
        <v>15.534106707332111</v>
      </c>
      <c r="C22" s="84">
        <v>8.7434952783160644E-2</v>
      </c>
      <c r="D22" s="65">
        <v>15.537817059141217</v>
      </c>
      <c r="E22" s="84">
        <v>8.1182062212144329E-2</v>
      </c>
      <c r="F22" s="65">
        <v>15.531703910442314</v>
      </c>
      <c r="G22" s="84">
        <v>5.7888992083981752E-2</v>
      </c>
      <c r="H22" s="137">
        <v>15.516000073365491</v>
      </c>
    </row>
    <row r="23" spans="1:8" x14ac:dyDescent="0.25">
      <c r="A23" s="136">
        <v>8.3079194809714638E-2</v>
      </c>
      <c r="B23" s="65">
        <v>15.970007067978985</v>
      </c>
      <c r="C23" s="84">
        <v>8.7720737762939219E-2</v>
      </c>
      <c r="D23" s="65">
        <v>15.973912701462254</v>
      </c>
      <c r="E23" s="84">
        <v>8.0755492617219829E-2</v>
      </c>
      <c r="F23" s="65">
        <v>15.967477808094989</v>
      </c>
      <c r="G23" s="84">
        <v>5.7461668101133553E-2</v>
      </c>
      <c r="H23" s="137">
        <v>15.95094745327728</v>
      </c>
    </row>
    <row r="24" spans="1:8" x14ac:dyDescent="0.25">
      <c r="A24" s="136">
        <v>8.0302201786720373E-2</v>
      </c>
      <c r="B24" s="65">
        <v>16.405907428625859</v>
      </c>
      <c r="C24" s="84">
        <v>8.6767775723084847E-2</v>
      </c>
      <c r="D24" s="65">
        <v>16.410008343783293</v>
      </c>
      <c r="E24" s="84">
        <v>7.8839427029310113E-2</v>
      </c>
      <c r="F24" s="65">
        <v>16.403251705747664</v>
      </c>
      <c r="G24" s="84">
        <v>5.6065619392538422E-2</v>
      </c>
      <c r="H24" s="137">
        <v>16.38589483318907</v>
      </c>
    </row>
    <row r="25" spans="1:8" x14ac:dyDescent="0.25">
      <c r="A25" s="136">
        <v>7.7267624831627232E-2</v>
      </c>
      <c r="B25" s="65">
        <v>16.841807789272735</v>
      </c>
      <c r="C25" s="84">
        <v>8.4958439281784731E-2</v>
      </c>
      <c r="D25" s="65">
        <v>16.846103986104332</v>
      </c>
      <c r="E25" s="84">
        <v>7.6550930775866333E-2</v>
      </c>
      <c r="F25" s="65">
        <v>16.839025603400337</v>
      </c>
      <c r="G25" s="84">
        <v>5.5946310343960436E-2</v>
      </c>
      <c r="H25" s="137">
        <v>16.820842213100857</v>
      </c>
    </row>
    <row r="26" spans="1:8" x14ac:dyDescent="0.25">
      <c r="A26" s="136">
        <v>7.3848534943324953E-2</v>
      </c>
      <c r="B26" s="65">
        <v>17.277708149919604</v>
      </c>
      <c r="C26" s="84">
        <v>8.2476445025668393E-2</v>
      </c>
      <c r="D26" s="65">
        <v>17.282199628425367</v>
      </c>
      <c r="E26" s="84">
        <v>7.4312265197616245E-2</v>
      </c>
      <c r="F26" s="65">
        <v>17.27479950105301</v>
      </c>
      <c r="G26" s="84">
        <v>5.7738059066807838E-2</v>
      </c>
      <c r="H26" s="137">
        <v>17.255789593012643</v>
      </c>
    </row>
    <row r="27" spans="1:8" x14ac:dyDescent="0.25">
      <c r="A27" s="136">
        <v>7.0165351174947044E-2</v>
      </c>
      <c r="B27" s="65">
        <v>17.71360851056648</v>
      </c>
      <c r="C27" s="84">
        <v>7.921178095043041E-2</v>
      </c>
      <c r="D27" s="65">
        <v>17.718295270746403</v>
      </c>
      <c r="E27" s="84">
        <v>7.2007169719280714E-2</v>
      </c>
      <c r="F27" s="65">
        <v>17.710573398705684</v>
      </c>
      <c r="G27" s="84">
        <v>6.0898767186938256E-2</v>
      </c>
      <c r="H27" s="137">
        <v>17.690736972924434</v>
      </c>
    </row>
    <row r="28" spans="1:8" x14ac:dyDescent="0.25">
      <c r="A28" s="136">
        <v>6.6125105112593577E-2</v>
      </c>
      <c r="B28" s="65">
        <v>18.149508871213357</v>
      </c>
      <c r="C28" s="84">
        <v>7.5759751403977629E-2</v>
      </c>
      <c r="D28" s="65">
        <v>18.154390913067441</v>
      </c>
      <c r="E28" s="84">
        <v>6.9462979946523659E-2</v>
      </c>
      <c r="F28" s="65">
        <v>18.146347296358357</v>
      </c>
      <c r="G28" s="84">
        <v>6.3250185655233201E-2</v>
      </c>
      <c r="H28" s="137">
        <v>18.125684352836224</v>
      </c>
    </row>
    <row r="29" spans="1:8" x14ac:dyDescent="0.25">
      <c r="A29" s="136">
        <v>6.2000595843836756E-2</v>
      </c>
      <c r="B29" s="65">
        <v>18.585409231860229</v>
      </c>
      <c r="C29" s="84">
        <v>7.2054111297840714E-2</v>
      </c>
      <c r="D29" s="65">
        <v>18.59048655538848</v>
      </c>
      <c r="E29" s="84">
        <v>6.6880621665128925E-2</v>
      </c>
      <c r="F29" s="65">
        <v>18.582121194011034</v>
      </c>
      <c r="G29" s="84">
        <v>6.4768741535586691E-2</v>
      </c>
      <c r="H29" s="137">
        <v>18.560631732748014</v>
      </c>
    </row>
    <row r="30" spans="1:8" x14ac:dyDescent="0.25">
      <c r="A30" s="136">
        <v>5.7829168978861818E-2</v>
      </c>
      <c r="B30" s="65">
        <v>19.021309592507102</v>
      </c>
      <c r="C30" s="84">
        <v>6.7594913275577637E-2</v>
      </c>
      <c r="D30" s="65">
        <v>19.026582197709516</v>
      </c>
      <c r="E30" s="84">
        <v>6.4758735688953212E-2</v>
      </c>
      <c r="F30" s="65">
        <v>19.017895091663707</v>
      </c>
      <c r="G30" s="84">
        <v>6.5339398615626404E-2</v>
      </c>
      <c r="H30" s="137">
        <v>18.995579112659801</v>
      </c>
    </row>
    <row r="31" spans="1:8" x14ac:dyDescent="0.25">
      <c r="A31" s="136">
        <v>5.347341515216928E-2</v>
      </c>
      <c r="B31" s="65">
        <v>19.457209953153978</v>
      </c>
      <c r="C31" s="84">
        <v>6.3131344367200734E-2</v>
      </c>
      <c r="D31" s="65">
        <v>19.462677840030555</v>
      </c>
      <c r="E31" s="84">
        <v>6.3471654942547334E-2</v>
      </c>
      <c r="F31" s="65">
        <v>19.453668989316384</v>
      </c>
      <c r="G31" s="84">
        <v>6.4778515899569011E-2</v>
      </c>
      <c r="H31" s="137">
        <v>19.430526492571587</v>
      </c>
    </row>
    <row r="32" spans="1:8" x14ac:dyDescent="0.25">
      <c r="A32" s="136">
        <v>4.9548584296760366E-2</v>
      </c>
      <c r="B32" s="65">
        <v>19.89311031380085</v>
      </c>
      <c r="C32" s="84">
        <v>5.8420046608790202E-2</v>
      </c>
      <c r="D32" s="65">
        <v>19.898773482351594</v>
      </c>
      <c r="E32" s="84">
        <v>6.1628187414302635E-2</v>
      </c>
      <c r="F32" s="65">
        <v>19.889442886969057</v>
      </c>
      <c r="G32" s="84">
        <v>6.2919315503413939E-2</v>
      </c>
      <c r="H32" s="137">
        <v>19.865473872483378</v>
      </c>
    </row>
    <row r="33" spans="1:8" x14ac:dyDescent="0.25">
      <c r="A33" s="136">
        <v>4.5708848417746327E-2</v>
      </c>
      <c r="B33" s="65">
        <v>20.329010674447723</v>
      </c>
      <c r="C33" s="84">
        <v>5.3982502684291007E-2</v>
      </c>
      <c r="D33" s="65">
        <v>20.334869124672629</v>
      </c>
      <c r="E33" s="84">
        <v>5.7632582622670292E-2</v>
      </c>
      <c r="F33" s="65">
        <v>20.32521678462173</v>
      </c>
      <c r="G33" s="84">
        <v>6.0531306746934452E-2</v>
      </c>
      <c r="H33" s="137">
        <v>20.300421252395168</v>
      </c>
    </row>
    <row r="34" spans="1:8" x14ac:dyDescent="0.25">
      <c r="A34" s="136">
        <v>4.1983858117498676E-2</v>
      </c>
      <c r="B34" s="65">
        <v>20.764911035094599</v>
      </c>
      <c r="C34" s="84">
        <v>5.0288350877221347E-2</v>
      </c>
      <c r="D34" s="65">
        <v>20.770964766993668</v>
      </c>
      <c r="E34" s="84">
        <v>5.3257122997960475E-2</v>
      </c>
      <c r="F34" s="65">
        <v>20.760990682274404</v>
      </c>
      <c r="G34" s="84">
        <v>5.8242881416738522E-2</v>
      </c>
      <c r="H34" s="137">
        <v>20.735368632306958</v>
      </c>
    </row>
    <row r="35" spans="1:8" x14ac:dyDescent="0.25">
      <c r="A35" s="136">
        <v>3.8259877346732793E-2</v>
      </c>
      <c r="B35" s="65">
        <v>21.200811395741475</v>
      </c>
      <c r="C35" s="84">
        <v>4.7048153466586168E-2</v>
      </c>
      <c r="D35" s="65">
        <v>21.207060409314707</v>
      </c>
      <c r="E35" s="84">
        <v>4.9542495752850912E-2</v>
      </c>
      <c r="F35" s="65">
        <v>21.196764579927077</v>
      </c>
      <c r="G35" s="84">
        <v>5.6036154200923671E-2</v>
      </c>
      <c r="H35" s="137">
        <v>21.170316012218745</v>
      </c>
    </row>
    <row r="36" spans="1:8" x14ac:dyDescent="0.25">
      <c r="A36" s="136">
        <v>3.4466368640952982E-2</v>
      </c>
      <c r="B36" s="65">
        <v>21.636711756388348</v>
      </c>
      <c r="C36" s="84">
        <v>4.3977617446495157E-2</v>
      </c>
      <c r="D36" s="65">
        <v>21.643156051635742</v>
      </c>
      <c r="E36" s="84">
        <v>4.6981675653660099E-2</v>
      </c>
      <c r="F36" s="65">
        <v>21.632538477579754</v>
      </c>
      <c r="G36" s="84">
        <v>5.3992109348824646E-2</v>
      </c>
      <c r="H36" s="137">
        <v>21.605263392130531</v>
      </c>
    </row>
    <row r="37" spans="1:8" x14ac:dyDescent="0.25">
      <c r="A37" s="136">
        <v>3.123512166235546E-2</v>
      </c>
      <c r="B37" s="65">
        <v>22.07261211703522</v>
      </c>
      <c r="C37" s="84">
        <v>4.0750167713197012E-2</v>
      </c>
      <c r="D37" s="65">
        <v>22.079251693956778</v>
      </c>
      <c r="E37" s="84">
        <v>4.4482537738874228E-2</v>
      </c>
      <c r="F37" s="65">
        <v>22.068312375232427</v>
      </c>
      <c r="G37" s="84">
        <v>5.2340170544666186E-2</v>
      </c>
      <c r="H37" s="137">
        <v>22.040210772042322</v>
      </c>
    </row>
    <row r="38" spans="1:8" x14ac:dyDescent="0.25">
      <c r="A38" s="136">
        <v>2.8410497678004271E-2</v>
      </c>
      <c r="B38" s="65">
        <v>22.508512477682096</v>
      </c>
      <c r="C38" s="84">
        <v>3.7488366781292144E-2</v>
      </c>
      <c r="D38" s="65">
        <v>22.51534733627782</v>
      </c>
      <c r="E38" s="84">
        <v>4.1486779592441667E-2</v>
      </c>
      <c r="F38" s="65">
        <v>22.504086272885104</v>
      </c>
      <c r="G38" s="84">
        <v>5.0772695543457799E-2</v>
      </c>
      <c r="H38" s="137">
        <v>22.475158151954112</v>
      </c>
    </row>
    <row r="39" spans="1:8" x14ac:dyDescent="0.25">
      <c r="A39" s="136">
        <v>2.5951749697175293E-2</v>
      </c>
      <c r="B39" s="65">
        <v>22.944412838328969</v>
      </c>
      <c r="C39" s="84">
        <v>3.4160120617470556E-2</v>
      </c>
      <c r="D39" s="65">
        <v>22.951442978598855</v>
      </c>
      <c r="E39" s="84">
        <v>3.8120521553376516E-2</v>
      </c>
      <c r="F39" s="65">
        <v>22.939860170537777</v>
      </c>
      <c r="G39" s="84">
        <v>4.8697451757057988E-2</v>
      </c>
      <c r="H39" s="137">
        <v>22.910105531865902</v>
      </c>
    </row>
    <row r="40" spans="1:8" x14ac:dyDescent="0.25">
      <c r="A40" s="136">
        <v>2.3756438265326748E-2</v>
      </c>
      <c r="B40" s="65">
        <v>23.380313198975845</v>
      </c>
      <c r="C40" s="84">
        <v>3.1042642699134176E-2</v>
      </c>
      <c r="D40" s="65">
        <v>23.387538620919894</v>
      </c>
      <c r="E40" s="84">
        <v>3.4836709303390473E-2</v>
      </c>
      <c r="F40" s="65">
        <v>23.37563406819045</v>
      </c>
      <c r="G40" s="84">
        <v>4.6958667754979012E-2</v>
      </c>
      <c r="H40" s="137">
        <v>23.345052911777689</v>
      </c>
    </row>
    <row r="41" spans="1:8" x14ac:dyDescent="0.25">
      <c r="A41" s="136">
        <v>2.165761225277154E-2</v>
      </c>
      <c r="B41" s="65">
        <v>23.816213559622717</v>
      </c>
      <c r="C41" s="84">
        <v>2.826185894042375E-2</v>
      </c>
      <c r="D41" s="65">
        <v>23.82363426324093</v>
      </c>
      <c r="E41" s="84">
        <v>3.2379097094264737E-2</v>
      </c>
      <c r="F41" s="65">
        <v>23.811407965843124</v>
      </c>
      <c r="G41" s="84">
        <v>4.4173417182016381E-2</v>
      </c>
      <c r="H41" s="137">
        <v>23.780000291689479</v>
      </c>
    </row>
    <row r="42" spans="1:8" x14ac:dyDescent="0.25">
      <c r="A42" s="136">
        <v>1.9607811579712413E-2</v>
      </c>
      <c r="B42" s="65">
        <v>24.25211392026959</v>
      </c>
      <c r="C42" s="84">
        <v>2.5803447874623027E-2</v>
      </c>
      <c r="D42" s="65">
        <v>24.259729905561969</v>
      </c>
      <c r="E42" s="84">
        <v>3.0058509540578357E-2</v>
      </c>
      <c r="F42" s="65">
        <v>24.247181863495797</v>
      </c>
      <c r="G42" s="84">
        <v>4.1640070687537639E-2</v>
      </c>
      <c r="H42" s="137">
        <v>24.214947671601266</v>
      </c>
    </row>
    <row r="43" spans="1:8" x14ac:dyDescent="0.25">
      <c r="A43" s="136">
        <v>1.7754570135740732E-2</v>
      </c>
      <c r="B43" s="65">
        <v>24.688014280916466</v>
      </c>
      <c r="C43" s="84">
        <v>2.3666115527125369E-2</v>
      </c>
      <c r="D43" s="65">
        <v>24.695825547883004</v>
      </c>
      <c r="E43" s="84">
        <v>2.7749273967321006E-2</v>
      </c>
      <c r="F43" s="65">
        <v>24.682955761148474</v>
      </c>
      <c r="G43" s="84">
        <v>3.9123429965324107E-2</v>
      </c>
      <c r="H43" s="137">
        <v>24.649895051513056</v>
      </c>
    </row>
    <row r="44" spans="1:8" x14ac:dyDescent="0.25">
      <c r="A44" s="136">
        <v>1.6103597824033651E-2</v>
      </c>
      <c r="B44" s="65">
        <v>25.123914641563339</v>
      </c>
      <c r="C44" s="84">
        <v>2.1794011186378109E-2</v>
      </c>
      <c r="D44" s="65">
        <v>25.131921190204043</v>
      </c>
      <c r="E44" s="84">
        <v>2.5160171819080267E-2</v>
      </c>
      <c r="F44" s="65">
        <v>25.118729658801147</v>
      </c>
      <c r="G44" s="84">
        <v>3.5890295036544229E-2</v>
      </c>
      <c r="H44" s="137">
        <v>25.084842431424843</v>
      </c>
    </row>
    <row r="45" spans="1:8" x14ac:dyDescent="0.25">
      <c r="A45" s="136">
        <v>1.456398193298567E-2</v>
      </c>
      <c r="B45" s="65">
        <v>25.559815002210215</v>
      </c>
      <c r="C45" s="84">
        <v>2.0185491997533271E-2</v>
      </c>
      <c r="D45" s="65">
        <v>25.568016832525082</v>
      </c>
      <c r="E45" s="84">
        <v>2.3068165207490499E-2</v>
      </c>
      <c r="F45" s="65">
        <v>25.55450355645382</v>
      </c>
      <c r="G45" s="84">
        <v>3.3777162954041345E-2</v>
      </c>
      <c r="H45" s="137">
        <v>25.519789811336633</v>
      </c>
    </row>
    <row r="46" spans="1:8" x14ac:dyDescent="0.25">
      <c r="A46" s="136">
        <v>1.3243633465596715E-2</v>
      </c>
      <c r="B46" s="65">
        <v>25.995715362857087</v>
      </c>
      <c r="C46" s="84">
        <v>1.8749271105887835E-2</v>
      </c>
      <c r="D46" s="65">
        <v>26.004112474846117</v>
      </c>
      <c r="E46" s="84">
        <v>2.105468875372157E-2</v>
      </c>
      <c r="F46" s="65">
        <v>25.990277454106494</v>
      </c>
      <c r="G46" s="84">
        <v>3.0993691857100492E-2</v>
      </c>
      <c r="H46" s="137">
        <v>25.954737191248423</v>
      </c>
    </row>
    <row r="47" spans="1:8" x14ac:dyDescent="0.25">
      <c r="A47" s="136">
        <v>1.198234721424539E-2</v>
      </c>
      <c r="B47" s="65">
        <v>26.431615723503963</v>
      </c>
      <c r="C47" s="84">
        <v>1.7545181785729131E-2</v>
      </c>
      <c r="D47" s="65">
        <v>26.440208117167156</v>
      </c>
      <c r="E47" s="84">
        <v>1.9428276304796561E-2</v>
      </c>
      <c r="F47" s="65">
        <v>26.42605135175917</v>
      </c>
      <c r="G47" s="84">
        <v>2.8674197134523519E-2</v>
      </c>
      <c r="H47" s="137">
        <v>26.38968457116021</v>
      </c>
    </row>
    <row r="48" spans="1:8" x14ac:dyDescent="0.25">
      <c r="A48" s="136">
        <v>1.0895092700718272E-2</v>
      </c>
      <c r="B48" s="65">
        <v>26.867516084150836</v>
      </c>
      <c r="C48" s="84">
        <v>1.6319869611267659E-2</v>
      </c>
      <c r="D48" s="65">
        <v>26.876303759488192</v>
      </c>
      <c r="E48" s="84">
        <v>1.8004688158126003E-2</v>
      </c>
      <c r="F48" s="65">
        <v>26.861825249411844</v>
      </c>
      <c r="G48" s="84">
        <v>2.6906722990239398E-2</v>
      </c>
      <c r="H48" s="137">
        <v>26.824631951072</v>
      </c>
    </row>
    <row r="49" spans="1:8" x14ac:dyDescent="0.25">
      <c r="A49" s="136">
        <v>1.0032020898365522E-2</v>
      </c>
      <c r="B49" s="65">
        <v>27.303416444797708</v>
      </c>
      <c r="C49" s="84">
        <v>1.5077708332786967E-2</v>
      </c>
      <c r="D49" s="65">
        <v>27.31239940180923</v>
      </c>
      <c r="E49" s="84">
        <v>1.6874854248223506E-2</v>
      </c>
      <c r="F49" s="65">
        <v>27.297599147064517</v>
      </c>
      <c r="G49" s="84">
        <v>2.4965172796513283E-2</v>
      </c>
      <c r="H49" s="137">
        <v>27.259579330983787</v>
      </c>
    </row>
    <row r="50" spans="1:8" x14ac:dyDescent="0.25">
      <c r="A50" s="136">
        <v>9.238605443736992E-3</v>
      </c>
      <c r="B50" s="65">
        <v>27.739316805444584</v>
      </c>
      <c r="C50" s="84">
        <v>1.3872707469298204E-2</v>
      </c>
      <c r="D50" s="65">
        <v>27.748495044130269</v>
      </c>
      <c r="E50" s="84">
        <v>1.5725015024588031E-2</v>
      </c>
      <c r="F50" s="65">
        <v>27.73337304471719</v>
      </c>
      <c r="G50" s="84">
        <v>2.3562232369008739E-2</v>
      </c>
      <c r="H50" s="137">
        <v>27.694526710895577</v>
      </c>
    </row>
    <row r="51" spans="1:8" x14ac:dyDescent="0.25">
      <c r="A51" s="136">
        <v>8.438093971421274E-3</v>
      </c>
      <c r="B51" s="65">
        <v>28.175217166091457</v>
      </c>
      <c r="C51" s="84">
        <v>1.2669495011647275E-2</v>
      </c>
      <c r="D51" s="65">
        <v>28.184590686451305</v>
      </c>
      <c r="E51" s="84">
        <v>1.3858317047435334E-2</v>
      </c>
      <c r="F51" s="65">
        <v>28.169146942369867</v>
      </c>
      <c r="G51" s="84">
        <v>2.1957862184269674E-2</v>
      </c>
      <c r="H51" s="137">
        <v>28.129474090807363</v>
      </c>
    </row>
    <row r="52" spans="1:8" x14ac:dyDescent="0.25">
      <c r="A52" s="136">
        <v>7.5471375640811297E-3</v>
      </c>
      <c r="B52" s="65">
        <v>28.611117526738333</v>
      </c>
      <c r="C52" s="84">
        <v>1.1515060438917821E-2</v>
      </c>
      <c r="D52" s="65">
        <v>28.620686328772344</v>
      </c>
      <c r="E52" s="84">
        <v>1.2314566222258636E-2</v>
      </c>
      <c r="F52" s="65">
        <v>28.60492084002254</v>
      </c>
      <c r="G52" s="84">
        <v>1.9906746235067354E-2</v>
      </c>
      <c r="H52" s="137">
        <v>28.564421470719154</v>
      </c>
    </row>
    <row r="53" spans="1:8" x14ac:dyDescent="0.25">
      <c r="A53" s="136">
        <v>6.6436640067423624E-3</v>
      </c>
      <c r="B53" s="65">
        <v>29.047017887385206</v>
      </c>
      <c r="C53" s="84">
        <v>1.0516794071103678E-2</v>
      </c>
      <c r="D53" s="65">
        <v>29.056781971093379</v>
      </c>
      <c r="E53" s="84">
        <v>1.0652417804429697E-2</v>
      </c>
      <c r="F53" s="65">
        <v>29.040694737675214</v>
      </c>
      <c r="G53" s="84">
        <v>1.7959766562593352E-2</v>
      </c>
      <c r="H53" s="137">
        <v>28.999368850630944</v>
      </c>
    </row>
    <row r="54" spans="1:8" x14ac:dyDescent="0.25">
      <c r="A54" s="136">
        <v>5.8688311402499303E-3</v>
      </c>
      <c r="B54" s="65">
        <v>29.482918248032082</v>
      </c>
      <c r="C54" s="84">
        <v>9.6771481801713952E-3</v>
      </c>
      <c r="D54" s="65">
        <v>29.492877613414418</v>
      </c>
      <c r="E54" s="84">
        <v>9.6620242489425176E-3</v>
      </c>
      <c r="F54" s="65">
        <v>29.47646863532789</v>
      </c>
      <c r="G54" s="84">
        <v>1.6677082555656426E-2</v>
      </c>
      <c r="H54" s="137">
        <v>29.434316230542731</v>
      </c>
    </row>
    <row r="55" spans="1:8" x14ac:dyDescent="0.25">
      <c r="A55" s="136">
        <v>5.1930536263641788E-3</v>
      </c>
      <c r="B55" s="65">
        <v>29.918818608678954</v>
      </c>
      <c r="C55" s="84">
        <v>8.9354910863344295E-3</v>
      </c>
      <c r="D55" s="65">
        <v>29.928973255735457</v>
      </c>
      <c r="E55" s="84">
        <v>9.4713745123048473E-3</v>
      </c>
      <c r="F55" s="65">
        <v>29.912242532980564</v>
      </c>
      <c r="G55" s="84">
        <v>1.6006468542343361E-2</v>
      </c>
      <c r="H55" s="137">
        <v>29.869263610454521</v>
      </c>
    </row>
    <row r="56" spans="1:8" x14ac:dyDescent="0.25">
      <c r="A56" s="136">
        <v>4.6143117873725433E-3</v>
      </c>
      <c r="B56" s="65">
        <v>30.354718969325827</v>
      </c>
      <c r="C56" s="84">
        <v>8.34520639296925E-3</v>
      </c>
      <c r="D56" s="65">
        <v>30.365068898056492</v>
      </c>
      <c r="E56" s="84">
        <v>9.0417701120019851E-3</v>
      </c>
      <c r="F56" s="65">
        <v>30.348016430633237</v>
      </c>
      <c r="G56" s="84">
        <v>1.4940358696299191E-2</v>
      </c>
      <c r="H56" s="137">
        <v>30.304210990366307</v>
      </c>
    </row>
    <row r="57" spans="1:8" x14ac:dyDescent="0.25">
      <c r="A57" s="136">
        <v>4.1854765854893389E-3</v>
      </c>
      <c r="B57" s="65">
        <v>30.790619329972703</v>
      </c>
      <c r="C57" s="84">
        <v>7.7582155874928501E-3</v>
      </c>
      <c r="D57" s="65">
        <v>30.801164540377531</v>
      </c>
      <c r="E57" s="84">
        <v>8.5056565403939417E-3</v>
      </c>
      <c r="F57" s="65">
        <v>30.78379032828591</v>
      </c>
      <c r="G57" s="84">
        <v>1.4017657963173573E-2</v>
      </c>
      <c r="H57" s="137">
        <v>30.739158370278098</v>
      </c>
    </row>
    <row r="58" spans="1:8" x14ac:dyDescent="0.25">
      <c r="A58" s="136">
        <v>3.7610026058426892E-3</v>
      </c>
      <c r="B58" s="65">
        <v>31.226519690619575</v>
      </c>
      <c r="C58" s="84">
        <v>7.1172533624400966E-3</v>
      </c>
      <c r="D58" s="65">
        <v>31.23726018269857</v>
      </c>
      <c r="E58" s="84">
        <v>7.7526619913496787E-3</v>
      </c>
      <c r="F58" s="65">
        <v>31.219564225938587</v>
      </c>
      <c r="G58" s="84">
        <v>1.3014847778539175E-2</v>
      </c>
      <c r="H58" s="137">
        <v>31.174105750189888</v>
      </c>
    </row>
    <row r="59" spans="1:8" x14ac:dyDescent="0.25">
      <c r="A59" s="136">
        <v>3.3388548454058209E-3</v>
      </c>
      <c r="B59" s="65">
        <v>31.662420051266452</v>
      </c>
      <c r="C59" s="84">
        <v>6.4632104904729535E-3</v>
      </c>
      <c r="D59" s="65">
        <v>31.673355825019605</v>
      </c>
      <c r="E59" s="84">
        <v>7.1118473729459807E-3</v>
      </c>
      <c r="F59" s="65">
        <v>31.65533812359126</v>
      </c>
      <c r="G59" s="84">
        <v>1.246373932773972E-2</v>
      </c>
      <c r="H59" s="137">
        <v>31.609053130101675</v>
      </c>
    </row>
    <row r="60" spans="1:8" x14ac:dyDescent="0.25">
      <c r="A60" s="136">
        <v>2.9990102931620839E-3</v>
      </c>
      <c r="B60" s="65">
        <v>32.098320411913321</v>
      </c>
      <c r="C60" s="84">
        <v>5.8927189824042985E-3</v>
      </c>
      <c r="D60" s="65">
        <v>32.109451467340648</v>
      </c>
      <c r="E60" s="84">
        <v>6.6245505705029911E-3</v>
      </c>
      <c r="F60" s="65">
        <v>32.09111202124393</v>
      </c>
      <c r="G60" s="84">
        <v>1.2125246112824341E-2</v>
      </c>
      <c r="H60" s="137">
        <v>32.044000510013461</v>
      </c>
    </row>
    <row r="61" spans="1:8" x14ac:dyDescent="0.25">
      <c r="A61" s="136">
        <v>2.631297011061965E-3</v>
      </c>
      <c r="B61" s="65">
        <v>32.534220772560197</v>
      </c>
      <c r="C61" s="84">
        <v>5.4912647481142537E-3</v>
      </c>
      <c r="D61" s="65">
        <v>32.545547109661683</v>
      </c>
      <c r="E61" s="84">
        <v>6.5163462426333571E-3</v>
      </c>
      <c r="F61" s="65">
        <v>32.52688591889661</v>
      </c>
      <c r="G61" s="84">
        <v>1.0899879577197144E-2</v>
      </c>
      <c r="H61" s="137">
        <v>32.478947889925252</v>
      </c>
    </row>
    <row r="62" spans="1:8" x14ac:dyDescent="0.25">
      <c r="A62" s="136">
        <v>2.3249992117474346E-3</v>
      </c>
      <c r="B62" s="65">
        <v>32.970121133207073</v>
      </c>
      <c r="C62" s="84">
        <v>5.0956503401415219E-3</v>
      </c>
      <c r="D62" s="65">
        <v>32.981642751982719</v>
      </c>
      <c r="E62" s="84">
        <v>6.5209930825714073E-3</v>
      </c>
      <c r="F62" s="65">
        <v>32.962659816549284</v>
      </c>
      <c r="G62" s="84">
        <v>9.8024651068980336E-3</v>
      </c>
      <c r="H62" s="137">
        <v>32.913895269837042</v>
      </c>
    </row>
    <row r="63" spans="1:8" x14ac:dyDescent="0.25">
      <c r="A63" s="136">
        <v>2.1001299421638552E-3</v>
      </c>
      <c r="B63" s="65">
        <v>33.406021493853942</v>
      </c>
      <c r="C63" s="84">
        <v>4.7742963899147679E-3</v>
      </c>
      <c r="D63" s="65">
        <v>33.417738394303754</v>
      </c>
      <c r="E63" s="84">
        <v>6.1091984239101072E-3</v>
      </c>
      <c r="F63" s="65">
        <v>33.398433714201957</v>
      </c>
      <c r="G63" s="84">
        <v>9.0312647761025457E-3</v>
      </c>
      <c r="H63" s="137">
        <v>33.348842649748832</v>
      </c>
    </row>
    <row r="64" spans="1:8" x14ac:dyDescent="0.25">
      <c r="A64" s="136">
        <v>1.8880358415471737E-3</v>
      </c>
      <c r="B64" s="65">
        <v>33.841921854500825</v>
      </c>
      <c r="C64" s="84">
        <v>4.3987987791533709E-3</v>
      </c>
      <c r="D64" s="65">
        <v>33.853834036624789</v>
      </c>
      <c r="E64" s="84">
        <v>5.8716648548869672E-3</v>
      </c>
      <c r="F64" s="65">
        <v>33.83420761185463</v>
      </c>
      <c r="G64" s="84">
        <v>8.7953583006825445E-3</v>
      </c>
      <c r="H64" s="137">
        <v>33.783790029660622</v>
      </c>
    </row>
    <row r="65" spans="1:8" x14ac:dyDescent="0.25">
      <c r="A65" s="136">
        <v>1.7429783005313382E-3</v>
      </c>
      <c r="B65" s="65">
        <v>34.277822215147694</v>
      </c>
      <c r="C65" s="84">
        <v>3.9655609146361948E-3</v>
      </c>
      <c r="D65" s="65">
        <v>34.289929678945832</v>
      </c>
      <c r="E65" s="84">
        <v>5.2793465583366233E-3</v>
      </c>
      <c r="F65" s="65">
        <v>34.269981509507303</v>
      </c>
      <c r="G65" s="84">
        <v>8.7508353399746303E-3</v>
      </c>
      <c r="H65" s="137">
        <v>34.218737409572412</v>
      </c>
    </row>
    <row r="66" spans="1:8" x14ac:dyDescent="0.25">
      <c r="A66" s="136">
        <v>1.5618198544417362E-3</v>
      </c>
      <c r="B66" s="65">
        <v>34.71372257579457</v>
      </c>
      <c r="C66" s="84">
        <v>3.6338941543237876E-3</v>
      </c>
      <c r="D66" s="65">
        <v>34.726025321266867</v>
      </c>
      <c r="E66" s="84">
        <v>4.6345231367777859E-3</v>
      </c>
      <c r="F66" s="65">
        <v>34.705755407159984</v>
      </c>
      <c r="G66" s="84">
        <v>8.2296971207213299E-3</v>
      </c>
      <c r="H66" s="137">
        <v>34.653684789484196</v>
      </c>
    </row>
    <row r="67" spans="1:8" x14ac:dyDescent="0.25">
      <c r="A67" s="136">
        <v>1.4161727619066648E-3</v>
      </c>
      <c r="B67" s="65">
        <v>35.149622936441446</v>
      </c>
      <c r="C67" s="84">
        <v>3.3319190202368031E-3</v>
      </c>
      <c r="D67" s="65">
        <v>35.16212096358791</v>
      </c>
      <c r="E67" s="84">
        <v>4.0824573069965474E-3</v>
      </c>
      <c r="F67" s="65">
        <v>35.14152930481265</v>
      </c>
      <c r="G67" s="84">
        <v>7.4599270430068193E-3</v>
      </c>
      <c r="H67" s="137">
        <v>35.088632169395986</v>
      </c>
    </row>
    <row r="68" spans="1:8" x14ac:dyDescent="0.25">
      <c r="A68" s="136">
        <v>1.3305235103007473E-3</v>
      </c>
      <c r="B68" s="65">
        <v>35.585523297088315</v>
      </c>
      <c r="C68" s="84">
        <v>3.0595320512089804E-3</v>
      </c>
      <c r="D68" s="65">
        <v>35.598216605908945</v>
      </c>
      <c r="E68" s="84">
        <v>3.7020502161966467E-3</v>
      </c>
      <c r="F68" s="65">
        <v>35.57730320246533</v>
      </c>
      <c r="G68" s="84">
        <v>6.7369427441425827E-3</v>
      </c>
      <c r="H68" s="137">
        <v>35.523579549307776</v>
      </c>
    </row>
    <row r="69" spans="1:8" x14ac:dyDescent="0.25">
      <c r="A69" s="136">
        <v>1.2797886258282003E-3</v>
      </c>
      <c r="B69" s="65">
        <v>36.021423657735191</v>
      </c>
      <c r="C69" s="84">
        <v>2.8446514768576776E-3</v>
      </c>
      <c r="D69" s="65">
        <v>36.03431224822998</v>
      </c>
      <c r="E69" s="84">
        <v>3.6094086396082094E-3</v>
      </c>
      <c r="F69" s="65">
        <v>36.013077100118004</v>
      </c>
      <c r="G69" s="84">
        <v>6.3551106797185382E-3</v>
      </c>
      <c r="H69" s="137">
        <v>35.958526929219559</v>
      </c>
    </row>
    <row r="70" spans="1:8" x14ac:dyDescent="0.25">
      <c r="A70" s="136">
        <v>1.2216324020700245E-3</v>
      </c>
      <c r="B70" s="65">
        <v>36.457324018382067</v>
      </c>
      <c r="C70" s="84">
        <v>2.6542224192552585E-3</v>
      </c>
      <c r="D70" s="65">
        <v>36.470407890551016</v>
      </c>
      <c r="E70" s="84">
        <v>3.7732487087157678E-3</v>
      </c>
      <c r="F70" s="65">
        <v>36.448850997770677</v>
      </c>
      <c r="G70" s="84">
        <v>6.2798961444255593E-3</v>
      </c>
      <c r="H70" s="137">
        <v>36.393474309131349</v>
      </c>
    </row>
    <row r="71" spans="1:8" x14ac:dyDescent="0.25">
      <c r="A71" s="136">
        <v>1.1008702045471859E-3</v>
      </c>
      <c r="B71" s="65">
        <v>36.893224379028936</v>
      </c>
      <c r="C71" s="84">
        <v>2.4744854042753669E-3</v>
      </c>
      <c r="D71" s="65">
        <v>36.906503532872051</v>
      </c>
      <c r="E71" s="84">
        <v>3.7895515652246153E-3</v>
      </c>
      <c r="F71" s="65">
        <v>36.88462489542335</v>
      </c>
      <c r="G71" s="84">
        <v>6.1316941960777999E-3</v>
      </c>
      <c r="H71" s="137">
        <v>36.82842168904314</v>
      </c>
    </row>
    <row r="72" spans="1:8" x14ac:dyDescent="0.25">
      <c r="A72" s="136">
        <v>9.8204429813976641E-4</v>
      </c>
      <c r="B72" s="65">
        <v>37.329124739675812</v>
      </c>
      <c r="C72" s="84">
        <v>2.2630421431388509E-3</v>
      </c>
      <c r="D72" s="65">
        <v>37.342599175193094</v>
      </c>
      <c r="E72" s="84">
        <v>3.3094084192527664E-3</v>
      </c>
      <c r="F72" s="65">
        <v>37.320398793076023</v>
      </c>
      <c r="G72" s="84">
        <v>5.8334076905638479E-3</v>
      </c>
      <c r="H72" s="137">
        <v>37.26336906895493</v>
      </c>
    </row>
    <row r="73" spans="1:8" x14ac:dyDescent="0.25">
      <c r="A73" s="136">
        <v>8.6951089289373788E-4</v>
      </c>
      <c r="B73" s="65">
        <v>37.765025100322688</v>
      </c>
      <c r="C73" s="84">
        <v>2.0530504181183718E-3</v>
      </c>
      <c r="D73" s="65">
        <v>37.778694817514136</v>
      </c>
      <c r="E73" s="84">
        <v>2.6640329633330845E-3</v>
      </c>
      <c r="F73" s="65">
        <v>37.756172690728704</v>
      </c>
      <c r="G73" s="84">
        <v>5.3261686908416331E-3</v>
      </c>
      <c r="H73" s="137">
        <v>37.69831644886672</v>
      </c>
    </row>
    <row r="74" spans="1:8" x14ac:dyDescent="0.25">
      <c r="A74" s="136">
        <v>7.9971825803870958E-4</v>
      </c>
      <c r="B74" s="65">
        <v>38.200925460969557</v>
      </c>
      <c r="C74" s="84">
        <v>1.8626399991792685E-3</v>
      </c>
      <c r="D74" s="65">
        <v>38.214790459835172</v>
      </c>
      <c r="E74" s="84">
        <v>2.1402890115296935E-3</v>
      </c>
      <c r="F74" s="65">
        <v>38.19194658838137</v>
      </c>
      <c r="G74" s="84">
        <v>4.7906504720386421E-3</v>
      </c>
      <c r="H74" s="137">
        <v>38.13326382877851</v>
      </c>
    </row>
    <row r="75" spans="1:8" x14ac:dyDescent="0.25">
      <c r="A75" s="136">
        <v>7.4136859104264403E-4</v>
      </c>
      <c r="B75" s="65">
        <v>38.636825821616434</v>
      </c>
      <c r="C75" s="84">
        <v>1.6935280679744389E-3</v>
      </c>
      <c r="D75" s="65">
        <v>38.650886102156207</v>
      </c>
      <c r="E75" s="84">
        <v>1.9621010466682894E-3</v>
      </c>
      <c r="F75" s="65">
        <v>38.62772048603405</v>
      </c>
      <c r="G75" s="84">
        <v>4.7743881661019612E-3</v>
      </c>
      <c r="H75" s="137">
        <v>38.5682112086903</v>
      </c>
    </row>
    <row r="76" spans="1:8" x14ac:dyDescent="0.25">
      <c r="A76" s="136">
        <v>6.4011636085600917E-4</v>
      </c>
      <c r="B76" s="65">
        <v>39.07272618226331</v>
      </c>
      <c r="C76" s="84">
        <v>1.5780207762210818E-3</v>
      </c>
      <c r="D76" s="65">
        <v>39.086981744477242</v>
      </c>
      <c r="E76" s="84">
        <v>2.087505674626379E-3</v>
      </c>
      <c r="F76" s="65">
        <v>39.063494383686717</v>
      </c>
      <c r="G76" s="84">
        <v>4.5217778724874515E-3</v>
      </c>
      <c r="H76" s="137">
        <v>39.003158588602084</v>
      </c>
    </row>
    <row r="77" spans="1:8" x14ac:dyDescent="0.25">
      <c r="A77" s="136">
        <v>5.6297073477963176E-4</v>
      </c>
      <c r="B77" s="65">
        <v>39.508626542910186</v>
      </c>
      <c r="C77" s="84">
        <v>1.4638772010734853E-3</v>
      </c>
      <c r="D77" s="65">
        <v>39.523077386798285</v>
      </c>
      <c r="E77" s="84">
        <v>2.1186963829345129E-3</v>
      </c>
      <c r="F77" s="65">
        <v>39.499268281339397</v>
      </c>
      <c r="G77" s="84">
        <v>4.0263658129477244E-3</v>
      </c>
      <c r="H77" s="137">
        <v>39.438105968513874</v>
      </c>
    </row>
    <row r="78" spans="1:8" x14ac:dyDescent="0.25">
      <c r="A78" s="136">
        <v>4.9288853755309289E-4</v>
      </c>
      <c r="B78" s="65">
        <v>39.944526903557055</v>
      </c>
      <c r="C78" s="84">
        <v>1.3427301846522196E-3</v>
      </c>
      <c r="D78" s="65">
        <v>39.95917302911932</v>
      </c>
      <c r="E78" s="84">
        <v>1.8861282873843352E-3</v>
      </c>
      <c r="F78" s="65">
        <v>39.93504217899207</v>
      </c>
      <c r="G78" s="84">
        <v>3.604081402819028E-3</v>
      </c>
      <c r="H78" s="137">
        <v>39.873053348425664</v>
      </c>
    </row>
    <row r="79" spans="1:8" x14ac:dyDescent="0.25">
      <c r="A79" s="136">
        <v>4.4783035634580407E-4</v>
      </c>
      <c r="B79" s="65">
        <v>40.380427264203931</v>
      </c>
      <c r="C79" s="84">
        <v>1.2458714744005212E-3</v>
      </c>
      <c r="D79" s="65">
        <v>40.395268671440355</v>
      </c>
      <c r="E79" s="84">
        <v>1.6284832837288662E-3</v>
      </c>
      <c r="F79" s="65">
        <v>40.370816076644743</v>
      </c>
      <c r="G79" s="84">
        <v>3.2099024232570576E-3</v>
      </c>
      <c r="H79" s="137">
        <v>40.308000728337454</v>
      </c>
    </row>
    <row r="80" spans="1:8" x14ac:dyDescent="0.25">
      <c r="A80" s="136">
        <v>4.281710822006652E-4</v>
      </c>
      <c r="B80" s="65">
        <v>40.816327624850807</v>
      </c>
      <c r="C80" s="84">
        <v>1.1765976986902957E-3</v>
      </c>
      <c r="D80" s="65">
        <v>40.831364313761391</v>
      </c>
      <c r="E80" s="84">
        <v>1.5403102555883673E-3</v>
      </c>
      <c r="F80" s="65">
        <v>40.806589974297417</v>
      </c>
      <c r="G80" s="84">
        <v>3.2138505155732597E-3</v>
      </c>
      <c r="H80" s="137">
        <v>40.742948108249237</v>
      </c>
    </row>
    <row r="81" spans="1:8" x14ac:dyDescent="0.25">
      <c r="A81" s="136">
        <v>4.0924902236449755E-4</v>
      </c>
      <c r="B81" s="65">
        <v>41.252227985497676</v>
      </c>
      <c r="C81" s="84">
        <v>1.1037944799709976E-3</v>
      </c>
      <c r="D81" s="65">
        <v>41.267459956082433</v>
      </c>
      <c r="E81" s="84">
        <v>1.5704214989339751E-3</v>
      </c>
      <c r="F81" s="65">
        <v>41.24236387195009</v>
      </c>
      <c r="G81" s="84">
        <v>3.2797210111577342E-3</v>
      </c>
      <c r="H81" s="137">
        <v>41.177895488161028</v>
      </c>
    </row>
    <row r="82" spans="1:8" x14ac:dyDescent="0.25">
      <c r="A82" s="136">
        <v>3.7890163284097543E-4</v>
      </c>
      <c r="B82" s="65">
        <v>41.688128346144552</v>
      </c>
      <c r="C82" s="84">
        <v>1.0323933254995645E-3</v>
      </c>
      <c r="D82" s="65">
        <v>41.703555598403469</v>
      </c>
      <c r="E82" s="84">
        <v>1.5352264635038135E-3</v>
      </c>
      <c r="F82" s="65">
        <v>41.678137769602763</v>
      </c>
      <c r="G82" s="84">
        <v>2.9134553741556901E-3</v>
      </c>
      <c r="H82" s="137">
        <v>41.612842868072818</v>
      </c>
    </row>
    <row r="83" spans="1:8" x14ac:dyDescent="0.25">
      <c r="A83" s="136">
        <v>3.5624046642280529E-4</v>
      </c>
      <c r="B83" s="65">
        <v>42.124028706791428</v>
      </c>
      <c r="C83" s="84">
        <v>9.5660174745302847E-4</v>
      </c>
      <c r="D83" s="65">
        <v>42.139651240724504</v>
      </c>
      <c r="E83" s="84">
        <v>1.4122997897716321E-3</v>
      </c>
      <c r="F83" s="65">
        <v>42.113911667255444</v>
      </c>
      <c r="G83" s="84">
        <v>2.6666414999066473E-3</v>
      </c>
      <c r="H83" s="137">
        <v>42.047790247984608</v>
      </c>
    </row>
    <row r="84" spans="1:8" x14ac:dyDescent="0.25">
      <c r="A84" s="136">
        <v>3.1186981779582779E-4</v>
      </c>
      <c r="B84" s="65">
        <v>42.559929067438304</v>
      </c>
      <c r="C84" s="84">
        <v>8.8203337419556283E-4</v>
      </c>
      <c r="D84" s="65">
        <v>42.575746883045547</v>
      </c>
      <c r="E84" s="84">
        <v>1.0187911105738441E-3</v>
      </c>
      <c r="F84" s="65">
        <v>42.549685564908117</v>
      </c>
      <c r="G84" s="84">
        <v>2.4270918861510463E-3</v>
      </c>
      <c r="H84" s="137">
        <v>42.482737627896398</v>
      </c>
    </row>
    <row r="85" spans="1:8" x14ac:dyDescent="0.25">
      <c r="A85" s="136">
        <v>2.8746946264492448E-4</v>
      </c>
      <c r="B85" s="65">
        <v>42.995829428085173</v>
      </c>
      <c r="C85" s="84">
        <v>8.3971210783470628E-4</v>
      </c>
      <c r="D85" s="65">
        <v>43.011842525366582</v>
      </c>
      <c r="E85" s="84">
        <v>7.2486517950149558E-4</v>
      </c>
      <c r="F85" s="65">
        <v>42.98545946256079</v>
      </c>
      <c r="G85" s="84">
        <v>2.167127272388011E-3</v>
      </c>
      <c r="H85" s="137">
        <v>42.917685007808181</v>
      </c>
    </row>
    <row r="86" spans="1:8" x14ac:dyDescent="0.25">
      <c r="A86" s="136">
        <v>2.7186428995769525E-4</v>
      </c>
      <c r="B86" s="65">
        <v>43.431729788732049</v>
      </c>
      <c r="C86" s="84">
        <v>7.8942555564139657E-4</v>
      </c>
      <c r="D86" s="65">
        <v>43.447938167687617</v>
      </c>
      <c r="E86" s="84">
        <v>7.5869642016925963E-4</v>
      </c>
      <c r="F86" s="65">
        <v>43.421233360213463</v>
      </c>
      <c r="G86" s="84">
        <v>2.1206677535928636E-3</v>
      </c>
      <c r="H86" s="137">
        <v>43.352632387719972</v>
      </c>
    </row>
    <row r="87" spans="1:8" x14ac:dyDescent="0.25">
      <c r="A87" s="136">
        <v>2.6284671190735746E-4</v>
      </c>
      <c r="B87" s="65">
        <v>43.867630149378925</v>
      </c>
      <c r="C87" s="84">
        <v>7.4528767726207766E-4</v>
      </c>
      <c r="D87" s="65">
        <v>43.88403381000866</v>
      </c>
      <c r="E87" s="84">
        <v>8.9032634130876672E-4</v>
      </c>
      <c r="F87" s="65">
        <v>43.857007257866137</v>
      </c>
      <c r="G87" s="84">
        <v>1.7486080872089538E-3</v>
      </c>
      <c r="H87" s="137">
        <v>43.787579767631762</v>
      </c>
    </row>
    <row r="88" spans="1:8" x14ac:dyDescent="0.25">
      <c r="A88" s="136">
        <v>2.6447834057500582E-4</v>
      </c>
      <c r="B88" s="65">
        <v>44.303530510025794</v>
      </c>
      <c r="C88" s="84">
        <v>7.0478937449562412E-4</v>
      </c>
      <c r="D88" s="65">
        <v>44.320129452329695</v>
      </c>
      <c r="E88" s="84">
        <v>1.1185718209827799E-3</v>
      </c>
      <c r="F88" s="65">
        <v>44.29278115551881</v>
      </c>
      <c r="G88" s="84">
        <v>1.4422010053087957E-3</v>
      </c>
      <c r="H88" s="137">
        <v>44.222527147543552</v>
      </c>
    </row>
    <row r="89" spans="1:8" x14ac:dyDescent="0.25">
      <c r="A89" s="136">
        <v>2.4796152322687236E-4</v>
      </c>
      <c r="B89" s="65">
        <v>44.73943087067267</v>
      </c>
      <c r="C89" s="84">
        <v>6.716158029311766E-4</v>
      </c>
      <c r="D89" s="65">
        <v>44.756225094650731</v>
      </c>
      <c r="E89" s="84">
        <v>1.2102203625873078E-3</v>
      </c>
      <c r="F89" s="65">
        <v>44.728555053171483</v>
      </c>
      <c r="G89" s="84">
        <v>1.1997468763371971E-3</v>
      </c>
      <c r="H89" s="137">
        <v>44.657474527455342</v>
      </c>
    </row>
    <row r="90" spans="1:8" x14ac:dyDescent="0.25">
      <c r="A90" s="136">
        <v>2.3465156693745456E-4</v>
      </c>
      <c r="B90" s="65">
        <v>45.175331231319547</v>
      </c>
      <c r="C90" s="84">
        <v>6.3488771526470672E-4</v>
      </c>
      <c r="D90" s="65">
        <v>45.192320736971773</v>
      </c>
      <c r="E90" s="84">
        <v>1.0346414938375661E-3</v>
      </c>
      <c r="F90" s="65">
        <v>45.164328950824164</v>
      </c>
      <c r="G90" s="84">
        <v>1.0211406296416678E-3</v>
      </c>
      <c r="H90" s="137">
        <v>45.092421907367125</v>
      </c>
    </row>
    <row r="91" spans="1:8" x14ac:dyDescent="0.25">
      <c r="A91" s="136">
        <v>2.3352445703019804E-4</v>
      </c>
      <c r="B91" s="65">
        <v>45.611231591966423</v>
      </c>
      <c r="C91" s="84">
        <v>5.8322695741049404E-4</v>
      </c>
      <c r="D91" s="65">
        <v>45.628416379292808</v>
      </c>
      <c r="E91" s="84">
        <v>7.6891311244652516E-4</v>
      </c>
      <c r="F91" s="65">
        <v>45.600102848476837</v>
      </c>
      <c r="G91" s="84">
        <v>1.3487645517657949E-3</v>
      </c>
      <c r="H91" s="137">
        <v>45.527369287278916</v>
      </c>
    </row>
    <row r="92" spans="1:8" x14ac:dyDescent="0.25">
      <c r="A92" s="136">
        <v>2.4802652059841424E-4</v>
      </c>
      <c r="B92" s="65">
        <v>46.047131952613292</v>
      </c>
      <c r="C92" s="84">
        <v>5.1243786952359476E-4</v>
      </c>
      <c r="D92" s="65">
        <v>46.064512021613844</v>
      </c>
      <c r="E92" s="84">
        <v>5.6608697048500848E-4</v>
      </c>
      <c r="F92" s="65">
        <v>46.03587674612951</v>
      </c>
      <c r="G92" s="84">
        <v>1.5575144434865581E-3</v>
      </c>
      <c r="H92" s="137">
        <v>45.962316667190706</v>
      </c>
    </row>
    <row r="93" spans="1:8" x14ac:dyDescent="0.25">
      <c r="A93" s="136">
        <v>2.3966022996231611E-4</v>
      </c>
      <c r="B93" s="65">
        <v>46.483032313260168</v>
      </c>
      <c r="C93" s="84">
        <v>4.6471299156160013E-4</v>
      </c>
      <c r="D93" s="65">
        <v>46.500607663934879</v>
      </c>
      <c r="E93" s="84">
        <v>6.3481330678295529E-4</v>
      </c>
      <c r="F93" s="65">
        <v>46.471650643782183</v>
      </c>
      <c r="G93" s="84">
        <v>1.5548035650838612E-3</v>
      </c>
      <c r="H93" s="137">
        <v>46.397264047102496</v>
      </c>
    </row>
    <row r="94" spans="1:8" x14ac:dyDescent="0.25">
      <c r="A94" s="136">
        <v>2.143311829128192E-4</v>
      </c>
      <c r="B94" s="65">
        <v>46.918932673907044</v>
      </c>
      <c r="C94" s="84">
        <v>4.5483262703176284E-4</v>
      </c>
      <c r="D94" s="65">
        <v>46.936703306255922</v>
      </c>
      <c r="E94" s="84">
        <v>7.7631762417081941E-4</v>
      </c>
      <c r="F94" s="65">
        <v>46.907424541434857</v>
      </c>
      <c r="G94" s="84">
        <v>1.2483432042183146E-3</v>
      </c>
      <c r="H94" s="137">
        <v>46.832211427014286</v>
      </c>
    </row>
    <row r="95" spans="1:8" x14ac:dyDescent="0.25">
      <c r="A95" s="136">
        <v>1.8944836032728203E-4</v>
      </c>
      <c r="B95" s="65">
        <v>47.354833034553913</v>
      </c>
      <c r="C95" s="84">
        <v>4.4983046924428809E-4</v>
      </c>
      <c r="D95" s="65">
        <v>47.372798948576957</v>
      </c>
      <c r="E95" s="84">
        <v>8.7602741561912986E-4</v>
      </c>
      <c r="F95" s="65">
        <v>47.34319843908753</v>
      </c>
      <c r="G95" s="84">
        <v>9.5473756412553274E-4</v>
      </c>
      <c r="H95" s="137">
        <v>47.267158806926069</v>
      </c>
    </row>
    <row r="96" spans="1:8" x14ac:dyDescent="0.25">
      <c r="A96" s="136">
        <v>1.6474714671575852E-4</v>
      </c>
      <c r="B96" s="65">
        <v>47.790733395200789</v>
      </c>
      <c r="C96" s="84">
        <v>4.4168759792628478E-4</v>
      </c>
      <c r="D96" s="65">
        <v>47.808894590897992</v>
      </c>
      <c r="E96" s="84">
        <v>7.869397783175254E-4</v>
      </c>
      <c r="F96" s="65">
        <v>47.778972336740203</v>
      </c>
      <c r="G96" s="84">
        <v>8.1861174289710572E-4</v>
      </c>
      <c r="H96" s="137">
        <v>47.70210618683786</v>
      </c>
    </row>
    <row r="97" spans="1:8" x14ac:dyDescent="0.25">
      <c r="A97" s="136">
        <v>1.6491343753445307E-4</v>
      </c>
      <c r="B97" s="65">
        <v>48.226633755847665</v>
      </c>
      <c r="C97" s="84">
        <v>4.0594393298847828E-4</v>
      </c>
      <c r="D97" s="65">
        <v>48.244990233219035</v>
      </c>
      <c r="E97" s="84">
        <v>6.2636514066071358E-4</v>
      </c>
      <c r="F97" s="65">
        <v>48.214746234392877</v>
      </c>
      <c r="G97" s="84">
        <v>8.7719837088305174E-4</v>
      </c>
      <c r="H97" s="137">
        <v>48.13705356674965</v>
      </c>
    </row>
    <row r="98" spans="1:8" x14ac:dyDescent="0.25">
      <c r="A98" s="136">
        <v>1.5821993425627412E-4</v>
      </c>
      <c r="B98" s="65">
        <v>48.662534116494541</v>
      </c>
      <c r="C98" s="84">
        <v>3.7136907145163956E-4</v>
      </c>
      <c r="D98" s="65">
        <v>48.68108587554007</v>
      </c>
      <c r="E98" s="84">
        <v>5.3299724685723399E-4</v>
      </c>
      <c r="F98" s="65">
        <v>48.650520132045557</v>
      </c>
      <c r="G98" s="84">
        <v>9.1884068857693427E-4</v>
      </c>
      <c r="H98" s="137">
        <v>48.57200094666144</v>
      </c>
    </row>
    <row r="99" spans="1:8" x14ac:dyDescent="0.25">
      <c r="A99" s="136">
        <v>1.4086351459293095E-4</v>
      </c>
      <c r="B99" s="65">
        <v>49.09843447714141</v>
      </c>
      <c r="C99" s="84">
        <v>3.3584295432553671E-4</v>
      </c>
      <c r="D99" s="65">
        <v>49.117181517861106</v>
      </c>
      <c r="E99" s="84">
        <v>4.7714030073603474E-4</v>
      </c>
      <c r="F99" s="65">
        <v>49.08629402969823</v>
      </c>
      <c r="G99" s="84">
        <v>8.2494666719048766E-4</v>
      </c>
      <c r="H99" s="137">
        <v>49.006948326573223</v>
      </c>
    </row>
    <row r="100" spans="1:8" x14ac:dyDescent="0.25">
      <c r="A100" s="136">
        <v>1.0087540512327644E-4</v>
      </c>
      <c r="B100" s="65">
        <v>49.534334837788286</v>
      </c>
      <c r="C100" s="84">
        <v>2.6058545367296267E-4</v>
      </c>
      <c r="D100" s="65">
        <v>49.553277160182148</v>
      </c>
      <c r="E100" s="84">
        <v>4.0381842896908558E-4</v>
      </c>
      <c r="F100" s="65">
        <v>49.522067927350903</v>
      </c>
      <c r="G100" s="84">
        <v>7.0827055164523946E-4</v>
      </c>
      <c r="H100" s="137">
        <v>49.441895706485013</v>
      </c>
    </row>
    <row r="101" spans="1:8" x14ac:dyDescent="0.25">
      <c r="A101" s="136">
        <v>6.0274632913810207E-5</v>
      </c>
      <c r="B101" s="65">
        <v>49.970235198435162</v>
      </c>
      <c r="C101" s="84">
        <v>1.5966341896842223E-4</v>
      </c>
      <c r="D101" s="65">
        <v>49.989372802503183</v>
      </c>
      <c r="E101" s="84">
        <v>2.2486690295172953E-4</v>
      </c>
      <c r="F101" s="65">
        <v>49.957841825003577</v>
      </c>
      <c r="G101" s="84">
        <v>4.4345078457456506E-4</v>
      </c>
      <c r="H101" s="137">
        <v>49.876843086396804</v>
      </c>
    </row>
    <row r="102" spans="1:8" x14ac:dyDescent="0.25">
      <c r="A102" s="138">
        <v>2.4561336836144589E-5</v>
      </c>
      <c r="B102" s="115">
        <v>50.406135559082031</v>
      </c>
      <c r="C102" s="139">
        <v>6.542651971232986E-5</v>
      </c>
      <c r="D102" s="115">
        <v>50.425468444824219</v>
      </c>
      <c r="E102" s="139">
        <v>1.1963449642508225E-4</v>
      </c>
      <c r="F102" s="115">
        <v>50.39361572265625</v>
      </c>
      <c r="G102" s="139">
        <v>2.2178940502297123E-4</v>
      </c>
      <c r="H102" s="140">
        <v>50.311790466308594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7AEB9-0079-4769-8F09-E42962512156}">
  <dimension ref="A1:K11"/>
  <sheetViews>
    <sheetView zoomScaleNormal="100" workbookViewId="0">
      <selection activeCell="A14" sqref="A14"/>
    </sheetView>
  </sheetViews>
  <sheetFormatPr defaultColWidth="9.140625" defaultRowHeight="15" x14ac:dyDescent="0.25"/>
  <cols>
    <col min="1" max="1" width="18.5703125" style="85" bestFit="1" customWidth="1"/>
    <col min="2" max="3" width="9.140625" style="85"/>
    <col min="4" max="4" width="14.7109375" style="85" bestFit="1" customWidth="1"/>
    <col min="5" max="5" width="11.42578125" style="85" bestFit="1" customWidth="1"/>
    <col min="6" max="6" width="11.5703125" style="85" bestFit="1" customWidth="1"/>
    <col min="7" max="9" width="9.140625" style="85"/>
    <col min="10" max="10" width="14.7109375" style="85" bestFit="1" customWidth="1"/>
    <col min="11" max="11" width="11.42578125" style="85" bestFit="1" customWidth="1"/>
    <col min="12" max="12" width="11.5703125" style="85" bestFit="1" customWidth="1"/>
    <col min="13" max="16384" width="9.140625" style="85"/>
  </cols>
  <sheetData>
    <row r="1" spans="1:11" x14ac:dyDescent="0.25">
      <c r="A1" s="59" t="s">
        <v>5</v>
      </c>
    </row>
    <row r="2" spans="1:11" x14ac:dyDescent="0.25">
      <c r="A2" s="141"/>
      <c r="B2" s="188" t="s">
        <v>273</v>
      </c>
      <c r="C2" s="188"/>
      <c r="D2" s="188"/>
      <c r="E2" s="188"/>
      <c r="F2" s="188"/>
      <c r="G2" s="188" t="s">
        <v>274</v>
      </c>
      <c r="H2" s="188"/>
      <c r="I2" s="188"/>
      <c r="J2" s="188"/>
      <c r="K2" s="189"/>
    </row>
    <row r="3" spans="1:11" ht="45" x14ac:dyDescent="0.25">
      <c r="A3" s="142" t="s">
        <v>275</v>
      </c>
      <c r="B3" s="143" t="s">
        <v>276</v>
      </c>
      <c r="C3" s="143" t="s">
        <v>277</v>
      </c>
      <c r="D3" s="143" t="s">
        <v>278</v>
      </c>
      <c r="E3" s="143" t="s">
        <v>279</v>
      </c>
      <c r="F3" s="143" t="s">
        <v>280</v>
      </c>
      <c r="G3" s="143" t="s">
        <v>276</v>
      </c>
      <c r="H3" s="143" t="s">
        <v>277</v>
      </c>
      <c r="I3" s="143" t="s">
        <v>278</v>
      </c>
      <c r="J3" s="143" t="s">
        <v>279</v>
      </c>
      <c r="K3" s="144" t="s">
        <v>280</v>
      </c>
    </row>
    <row r="4" spans="1:11" x14ac:dyDescent="0.25">
      <c r="A4" s="145">
        <v>3</v>
      </c>
      <c r="B4" s="60">
        <v>-2.5167794898152351E-2</v>
      </c>
      <c r="C4" s="60">
        <v>1.8029136583209038E-2</v>
      </c>
      <c r="D4" s="61">
        <f>100*B4</f>
        <v>-2.5167794898152351</v>
      </c>
      <c r="E4" s="61">
        <f>100*($B4-1.96*$C4)</f>
        <v>-6.0504902601242065</v>
      </c>
      <c r="F4" s="61">
        <f>100*($B4+1.96*$C4)</f>
        <v>1.016931280493736</v>
      </c>
      <c r="G4" s="60">
        <v>2.8534168377518654E-2</v>
      </c>
      <c r="H4" s="60">
        <v>2.5477789342403412E-2</v>
      </c>
      <c r="I4" s="61">
        <f>100*G4</f>
        <v>2.8534168377518654</v>
      </c>
      <c r="J4" s="61">
        <f t="shared" ref="J4:J11" si="0">100*($G4-1.96*$H4)</f>
        <v>-2.1402298733592033</v>
      </c>
      <c r="K4" s="146">
        <f t="shared" ref="K4:K11" si="1">100*($G4+1.96*$H4)</f>
        <v>7.8470635488629341</v>
      </c>
    </row>
    <row r="5" spans="1:11" x14ac:dyDescent="0.25">
      <c r="A5" s="145">
        <v>4</v>
      </c>
      <c r="B5" s="60">
        <v>3.2677741255611181E-3</v>
      </c>
      <c r="C5" s="60">
        <v>1.6100669279694557E-2</v>
      </c>
      <c r="D5" s="61">
        <f t="shared" ref="D5:D11" si="2">100*B5</f>
        <v>0.32677741255611181</v>
      </c>
      <c r="E5" s="61">
        <f t="shared" ref="E5:E11" si="3">100*($B5-1.96*$C5)</f>
        <v>-2.828953766264021</v>
      </c>
      <c r="F5" s="61">
        <f t="shared" ref="F5:F11" si="4">100*($B5+1.96*$C5)</f>
        <v>3.4825085913762446</v>
      </c>
      <c r="G5" s="60">
        <v>7.7088192105293274E-2</v>
      </c>
      <c r="H5" s="60">
        <v>2.2812234237790108E-2</v>
      </c>
      <c r="I5" s="61">
        <f t="shared" ref="I5:I11" si="5">100*G5</f>
        <v>7.7088192105293274</v>
      </c>
      <c r="J5" s="61">
        <f t="shared" si="0"/>
        <v>3.2376212999224663</v>
      </c>
      <c r="K5" s="146">
        <f t="shared" si="1"/>
        <v>12.180017121136189</v>
      </c>
    </row>
    <row r="6" spans="1:11" x14ac:dyDescent="0.25">
      <c r="A6" s="145">
        <v>5</v>
      </c>
      <c r="B6" s="60">
        <v>1.2633573263883591E-2</v>
      </c>
      <c r="C6" s="60">
        <v>1.2313608080148697E-2</v>
      </c>
      <c r="D6" s="61">
        <f t="shared" si="2"/>
        <v>1.2633573263883591</v>
      </c>
      <c r="E6" s="61">
        <f t="shared" si="3"/>
        <v>-1.1501098573207853</v>
      </c>
      <c r="F6" s="61">
        <f t="shared" si="4"/>
        <v>3.6768245100975037</v>
      </c>
      <c r="G6" s="60">
        <v>4.4644534587860107E-2</v>
      </c>
      <c r="H6" s="60">
        <v>1.4379729516804218E-2</v>
      </c>
      <c r="I6" s="61">
        <f t="shared" si="5"/>
        <v>4.4644534587860107</v>
      </c>
      <c r="J6" s="61">
        <f t="shared" si="0"/>
        <v>1.646026473492384</v>
      </c>
      <c r="K6" s="146">
        <f t="shared" si="1"/>
        <v>7.2828804440796366</v>
      </c>
    </row>
    <row r="7" spans="1:11" x14ac:dyDescent="0.25">
      <c r="A7" s="145">
        <v>6</v>
      </c>
      <c r="B7" s="60">
        <v>3.574100136756897E-2</v>
      </c>
      <c r="C7" s="60">
        <v>1.0252063162624836E-2</v>
      </c>
      <c r="D7" s="61">
        <f t="shared" si="2"/>
        <v>3.574100136756897</v>
      </c>
      <c r="E7" s="61">
        <f t="shared" si="3"/>
        <v>1.5646957568824293</v>
      </c>
      <c r="F7" s="61">
        <f t="shared" si="4"/>
        <v>5.5835045166313639</v>
      </c>
      <c r="G7" s="60">
        <v>3.979196771979332E-2</v>
      </c>
      <c r="H7" s="60">
        <v>1.2225384823977947E-2</v>
      </c>
      <c r="I7" s="61">
        <f t="shared" si="5"/>
        <v>3.979196771979332</v>
      </c>
      <c r="J7" s="61">
        <f t="shared" si="0"/>
        <v>1.5830213464796543</v>
      </c>
      <c r="K7" s="146">
        <f t="shared" si="1"/>
        <v>6.3753721974790096</v>
      </c>
    </row>
    <row r="8" spans="1:11" x14ac:dyDescent="0.25">
      <c r="A8" s="145">
        <v>7</v>
      </c>
      <c r="B8" s="60">
        <v>6.6313453018665314E-2</v>
      </c>
      <c r="C8" s="60">
        <v>1.0007254779338837E-2</v>
      </c>
      <c r="D8" s="61">
        <f t="shared" si="2"/>
        <v>6.6313453018665314</v>
      </c>
      <c r="E8" s="61">
        <f t="shared" si="3"/>
        <v>4.6699233651161194</v>
      </c>
      <c r="F8" s="61">
        <f t="shared" si="4"/>
        <v>8.5927672386169434</v>
      </c>
      <c r="G8" s="60">
        <v>5.3242746740579605E-2</v>
      </c>
      <c r="H8" s="60">
        <v>1.2223985977470875E-2</v>
      </c>
      <c r="I8" s="61">
        <f t="shared" si="5"/>
        <v>5.3242746740579605</v>
      </c>
      <c r="J8" s="61">
        <f t="shared" si="0"/>
        <v>2.9283734224736691</v>
      </c>
      <c r="K8" s="146">
        <f t="shared" si="1"/>
        <v>7.720175925642252</v>
      </c>
    </row>
    <row r="9" spans="1:11" x14ac:dyDescent="0.25">
      <c r="A9" s="145">
        <v>8</v>
      </c>
      <c r="B9" s="60">
        <v>9.7145520150661469E-2</v>
      </c>
      <c r="C9" s="60">
        <v>1.4382756315171719E-2</v>
      </c>
      <c r="D9" s="61">
        <f t="shared" si="2"/>
        <v>9.7145520150661469</v>
      </c>
      <c r="E9" s="61">
        <f t="shared" si="3"/>
        <v>6.8955317772924909</v>
      </c>
      <c r="F9" s="61">
        <f t="shared" si="4"/>
        <v>12.533572252839804</v>
      </c>
      <c r="G9" s="60">
        <v>5.8493494987487793E-2</v>
      </c>
      <c r="H9" s="60">
        <v>1.2813132256269455E-2</v>
      </c>
      <c r="I9" s="61">
        <f t="shared" si="5"/>
        <v>5.8493494987487793</v>
      </c>
      <c r="J9" s="61">
        <f t="shared" si="0"/>
        <v>3.3379755765199666</v>
      </c>
      <c r="K9" s="146">
        <f t="shared" si="1"/>
        <v>8.3607234209775925</v>
      </c>
    </row>
    <row r="10" spans="1:11" x14ac:dyDescent="0.25">
      <c r="A10" s="145">
        <v>9</v>
      </c>
      <c r="B10" s="60">
        <v>9.7872331738471985E-2</v>
      </c>
      <c r="C10" s="60">
        <v>1.3523342087864876E-2</v>
      </c>
      <c r="D10" s="61">
        <f t="shared" si="2"/>
        <v>9.7872331738471985</v>
      </c>
      <c r="E10" s="61">
        <f t="shared" si="3"/>
        <v>7.1366581246256828</v>
      </c>
      <c r="F10" s="61">
        <f t="shared" si="4"/>
        <v>12.437808223068714</v>
      </c>
      <c r="G10" s="60">
        <v>7.3420509696006775E-2</v>
      </c>
      <c r="H10" s="60">
        <v>1.7980098724365234E-2</v>
      </c>
      <c r="I10" s="61">
        <f t="shared" si="5"/>
        <v>7.3420509696006775</v>
      </c>
      <c r="J10" s="61">
        <f t="shared" si="0"/>
        <v>3.8179516196250916</v>
      </c>
      <c r="K10" s="146">
        <f t="shared" si="1"/>
        <v>10.866150319576263</v>
      </c>
    </row>
    <row r="11" spans="1:11" x14ac:dyDescent="0.25">
      <c r="A11" s="147">
        <v>10</v>
      </c>
      <c r="B11" s="148">
        <v>9.125480055809021E-2</v>
      </c>
      <c r="C11" s="148">
        <v>2.2158065810799599E-2</v>
      </c>
      <c r="D11" s="149">
        <f t="shared" si="2"/>
        <v>9.125480055809021</v>
      </c>
      <c r="E11" s="149">
        <f t="shared" si="3"/>
        <v>4.7824991568922997</v>
      </c>
      <c r="F11" s="149">
        <f t="shared" si="4"/>
        <v>13.468460954725742</v>
      </c>
      <c r="G11" s="148">
        <v>8.4657192230224609E-2</v>
      </c>
      <c r="H11" s="148">
        <v>2.2006532177329063E-2</v>
      </c>
      <c r="I11" s="149">
        <f t="shared" si="5"/>
        <v>8.4657192230224609</v>
      </c>
      <c r="J11" s="149">
        <f t="shared" si="0"/>
        <v>4.1524389162659645</v>
      </c>
      <c r="K11" s="150">
        <f t="shared" si="1"/>
        <v>12.778999529778956</v>
      </c>
    </row>
  </sheetData>
  <mergeCells count="2">
    <mergeCell ref="B2:F2"/>
    <mergeCell ref="G2:K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5104E-CE09-4961-BF09-F494698A1E6B}">
  <dimension ref="A1:D26"/>
  <sheetViews>
    <sheetView zoomScaleNormal="100" workbookViewId="0">
      <selection activeCell="A23" sqref="A23"/>
    </sheetView>
  </sheetViews>
  <sheetFormatPr defaultColWidth="9.140625" defaultRowHeight="15" x14ac:dyDescent="0.25"/>
  <cols>
    <col min="1" max="4" width="11.28515625" style="86" customWidth="1"/>
    <col min="5" max="16384" width="9.140625" style="86"/>
  </cols>
  <sheetData>
    <row r="1" spans="1:4" x14ac:dyDescent="0.25">
      <c r="A1" s="59" t="s">
        <v>6</v>
      </c>
    </row>
    <row r="2" spans="1:4" ht="78" customHeight="1" x14ac:dyDescent="0.25">
      <c r="A2" s="151" t="s">
        <v>281</v>
      </c>
      <c r="B2" s="152" t="s">
        <v>282</v>
      </c>
      <c r="C2" s="152" t="s">
        <v>283</v>
      </c>
      <c r="D2" s="153" t="s">
        <v>284</v>
      </c>
    </row>
    <row r="3" spans="1:4" x14ac:dyDescent="0.25">
      <c r="A3" s="154">
        <v>1</v>
      </c>
      <c r="B3" s="87">
        <v>-2281</v>
      </c>
      <c r="C3" s="87">
        <v>-2281</v>
      </c>
      <c r="D3" s="155">
        <v>-2281</v>
      </c>
    </row>
    <row r="4" spans="1:4" x14ac:dyDescent="0.25">
      <c r="A4" s="154">
        <v>2</v>
      </c>
      <c r="B4" s="87">
        <v>-4548.3076923076924</v>
      </c>
      <c r="C4" s="87">
        <v>-4548.3076923076924</v>
      </c>
      <c r="D4" s="155">
        <v>-4548.3076923076924</v>
      </c>
    </row>
    <row r="5" spans="1:4" x14ac:dyDescent="0.25">
      <c r="A5" s="154">
        <v>3</v>
      </c>
      <c r="B5" s="87">
        <v>-6870.792899408284</v>
      </c>
      <c r="C5" s="87">
        <v>-6870.792899408284</v>
      </c>
      <c r="D5" s="156">
        <v>-6870.792899408284</v>
      </c>
    </row>
    <row r="6" spans="1:4" x14ac:dyDescent="0.25">
      <c r="A6" s="154">
        <v>4</v>
      </c>
      <c r="B6" s="87">
        <v>-5854.2977165808807</v>
      </c>
      <c r="C6" s="87">
        <v>-9281.7510241238051</v>
      </c>
      <c r="D6" s="156">
        <v>-8685.5526331610836</v>
      </c>
    </row>
    <row r="7" spans="1:4" x14ac:dyDescent="0.25">
      <c r="A7" s="154">
        <v>5</v>
      </c>
      <c r="B7" s="87">
        <v>-4412.8947036747641</v>
      </c>
      <c r="C7" s="87">
        <v>-11870.098114561813</v>
      </c>
      <c r="D7" s="156">
        <v>-10572.933054758325</v>
      </c>
    </row>
    <row r="8" spans="1:4" x14ac:dyDescent="0.25">
      <c r="A8" s="154">
        <v>6</v>
      </c>
      <c r="B8" s="87">
        <v>-2677.0209751187012</v>
      </c>
      <c r="C8" s="87">
        <v>-10032.527598329785</v>
      </c>
      <c r="D8" s="156">
        <v>-8753.0524837241082</v>
      </c>
    </row>
    <row r="9" spans="1:4" x14ac:dyDescent="0.25">
      <c r="A9" s="154">
        <v>7</v>
      </c>
      <c r="B9" s="87">
        <v>-169.39893567461195</v>
      </c>
      <c r="C9" s="87">
        <v>-7317.6736910109994</v>
      </c>
      <c r="D9" s="156">
        <v>-6074.2461298209118</v>
      </c>
    </row>
    <row r="10" spans="1:4" x14ac:dyDescent="0.25">
      <c r="A10" s="154">
        <v>8</v>
      </c>
      <c r="B10" s="87">
        <v>2844.5270278682456</v>
      </c>
      <c r="C10" s="87">
        <v>-3848.8844890037876</v>
      </c>
      <c r="D10" s="156">
        <v>-2684.5794443141372</v>
      </c>
    </row>
    <row r="11" spans="1:4" x14ac:dyDescent="0.25">
      <c r="A11" s="154">
        <v>9</v>
      </c>
      <c r="B11" s="87">
        <v>5886.037522434518</v>
      </c>
      <c r="C11" s="87">
        <v>-181.73696931317318</v>
      </c>
      <c r="D11" s="156">
        <v>873.73981303809535</v>
      </c>
    </row>
    <row r="12" spans="1:4" x14ac:dyDescent="0.25">
      <c r="A12" s="154">
        <v>10</v>
      </c>
      <c r="B12" s="87">
        <v>9222.8929893166169</v>
      </c>
      <c r="C12" s="87">
        <v>3814.2656848440138</v>
      </c>
      <c r="D12" s="156">
        <v>4755.0851816835702</v>
      </c>
    </row>
    <row r="13" spans="1:4" x14ac:dyDescent="0.25">
      <c r="A13" s="154">
        <v>11</v>
      </c>
      <c r="B13" s="87">
        <v>12714.504128792734</v>
      </c>
      <c r="C13" s="87">
        <v>8091.8779978188068</v>
      </c>
      <c r="D13" s="156">
        <v>8895.9742214620728</v>
      </c>
    </row>
    <row r="14" spans="1:4" x14ac:dyDescent="0.25">
      <c r="A14" s="154">
        <v>12</v>
      </c>
      <c r="B14" s="87">
        <v>16138.968900202004</v>
      </c>
      <c r="C14" s="87">
        <v>12287.228535544085</v>
      </c>
      <c r="D14" s="156">
        <v>12957.230779706373</v>
      </c>
    </row>
    <row r="15" spans="1:4" x14ac:dyDescent="0.25">
      <c r="A15" s="154">
        <v>13</v>
      </c>
      <c r="B15" s="87">
        <v>19497.578579853402</v>
      </c>
      <c r="C15" s="87">
        <v>16401.899255236185</v>
      </c>
      <c r="D15" s="156">
        <v>16940.386250292129</v>
      </c>
    </row>
    <row r="16" spans="1:4" x14ac:dyDescent="0.25">
      <c r="A16" s="154">
        <v>14</v>
      </c>
      <c r="B16" s="87">
        <v>22791.599611819194</v>
      </c>
      <c r="C16" s="87">
        <v>20437.441691857282</v>
      </c>
      <c r="D16" s="156">
        <v>20846.942577212776</v>
      </c>
    </row>
    <row r="17" spans="1:4" x14ac:dyDescent="0.25">
      <c r="A17" s="154">
        <v>15</v>
      </c>
      <c r="B17" s="87">
        <v>26022.274085477955</v>
      </c>
      <c r="C17" s="87">
        <v>24395.377543158742</v>
      </c>
      <c r="D17" s="156">
        <v>24678.372820923407</v>
      </c>
    </row>
    <row r="18" spans="1:4" x14ac:dyDescent="0.25">
      <c r="A18" s="154">
        <v>16</v>
      </c>
      <c r="B18" s="87">
        <v>29190.820203874046</v>
      </c>
      <c r="C18" s="87">
        <v>28277.199243473635</v>
      </c>
      <c r="D18" s="156">
        <v>28436.121713793451</v>
      </c>
    </row>
    <row r="19" spans="1:4" x14ac:dyDescent="0.25">
      <c r="A19" s="154">
        <v>17</v>
      </c>
      <c r="B19" s="87">
        <v>32298.432743070211</v>
      </c>
      <c r="C19" s="87">
        <v>32084.37052647478</v>
      </c>
      <c r="D19" s="156">
        <v>32121.606204877531</v>
      </c>
    </row>
    <row r="20" spans="1:4" x14ac:dyDescent="0.25">
      <c r="A20" s="154">
        <v>18</v>
      </c>
      <c r="B20" s="87">
        <v>35346.283502666447</v>
      </c>
      <c r="C20" s="87">
        <v>35818.326977110519</v>
      </c>
      <c r="D20" s="156">
        <v>35736.215994209997</v>
      </c>
    </row>
    <row r="21" spans="1:4" x14ac:dyDescent="0.25">
      <c r="A21" s="154">
        <v>19</v>
      </c>
      <c r="B21" s="87">
        <v>38335.521747655068</v>
      </c>
      <c r="C21" s="87">
        <v>39480.476572926338</v>
      </c>
      <c r="D21" s="156">
        <v>39281.314056824522</v>
      </c>
    </row>
    <row r="22" spans="1:4" x14ac:dyDescent="0.25">
      <c r="A22" s="157">
        <v>20</v>
      </c>
      <c r="B22" s="158">
        <v>41267.274641778524</v>
      </c>
      <c r="C22" s="158">
        <v>43072.200214976467</v>
      </c>
      <c r="D22" s="159">
        <v>42758.237156696465</v>
      </c>
    </row>
    <row r="23" spans="1:4" x14ac:dyDescent="0.25">
      <c r="A23" s="88"/>
      <c r="B23" s="88"/>
      <c r="C23" s="88"/>
      <c r="D23" s="88"/>
    </row>
    <row r="24" spans="1:4" x14ac:dyDescent="0.25">
      <c r="A24" s="88"/>
      <c r="B24" s="88"/>
      <c r="C24" s="88"/>
      <c r="D24" s="88"/>
    </row>
    <row r="25" spans="1:4" x14ac:dyDescent="0.25">
      <c r="A25" s="88"/>
      <c r="B25" s="88"/>
      <c r="C25" s="88"/>
      <c r="D25" s="88"/>
    </row>
    <row r="26" spans="1:4" x14ac:dyDescent="0.25">
      <c r="A26" s="88"/>
      <c r="B26" s="88"/>
      <c r="C26" s="88"/>
      <c r="D26" s="88"/>
    </row>
  </sheetData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AC385-DE2A-4589-A219-70D2294EB578}">
  <dimension ref="A1:D22"/>
  <sheetViews>
    <sheetView zoomScaleNormal="100" workbookViewId="0">
      <selection activeCell="A24" sqref="A24"/>
    </sheetView>
  </sheetViews>
  <sheetFormatPr defaultColWidth="9.140625" defaultRowHeight="15" x14ac:dyDescent="0.25"/>
  <cols>
    <col min="1" max="4" width="10.85546875" style="88" customWidth="1"/>
    <col min="5" max="16384" width="9.140625" style="86"/>
  </cols>
  <sheetData>
    <row r="1" spans="1:4" x14ac:dyDescent="0.25">
      <c r="A1" s="89" t="s">
        <v>7</v>
      </c>
      <c r="B1" s="89"/>
      <c r="C1" s="89"/>
      <c r="D1" s="89"/>
    </row>
    <row r="2" spans="1:4" x14ac:dyDescent="0.25">
      <c r="A2" s="151" t="s">
        <v>285</v>
      </c>
      <c r="B2" s="152" t="s">
        <v>286</v>
      </c>
      <c r="C2" s="152" t="s">
        <v>283</v>
      </c>
      <c r="D2" s="153" t="s">
        <v>284</v>
      </c>
    </row>
    <row r="3" spans="1:4" x14ac:dyDescent="0.25">
      <c r="A3" s="154">
        <v>1</v>
      </c>
      <c r="B3" s="87">
        <v>2281</v>
      </c>
      <c r="C3" s="87">
        <v>2281</v>
      </c>
      <c r="D3" s="156">
        <v>2281</v>
      </c>
    </row>
    <row r="4" spans="1:4" x14ac:dyDescent="0.25">
      <c r="A4" s="154">
        <v>2</v>
      </c>
      <c r="B4" s="87">
        <v>4593.6538461538457</v>
      </c>
      <c r="C4" s="87">
        <v>4593.6538461538457</v>
      </c>
      <c r="D4" s="156">
        <v>4593.6538461538457</v>
      </c>
    </row>
    <row r="5" spans="1:4" x14ac:dyDescent="0.25">
      <c r="A5" s="154">
        <v>3</v>
      </c>
      <c r="B5" s="87">
        <v>7009.9674556213013</v>
      </c>
      <c r="C5" s="87">
        <v>7009.9674556213013</v>
      </c>
      <c r="D5" s="156">
        <v>7009.9674556213013</v>
      </c>
    </row>
    <row r="6" spans="1:4" x14ac:dyDescent="0.25">
      <c r="A6" s="154">
        <v>4</v>
      </c>
      <c r="B6" s="87">
        <v>7241.439746213764</v>
      </c>
      <c r="C6" s="87">
        <v>9568.4955052344103</v>
      </c>
      <c r="D6" s="156">
        <v>9163.7089845383089</v>
      </c>
    </row>
    <row r="7" spans="1:4" x14ac:dyDescent="0.25">
      <c r="A7" s="154">
        <v>5</v>
      </c>
      <c r="B7" s="87">
        <v>7544.2178904126731</v>
      </c>
      <c r="C7" s="87">
        <v>12370.205637166941</v>
      </c>
      <c r="D7" s="156">
        <v>11530.735082429217</v>
      </c>
    </row>
    <row r="8" spans="1:4" x14ac:dyDescent="0.25">
      <c r="A8" s="154">
        <v>6</v>
      </c>
      <c r="B8" s="87">
        <v>7965.9036161333306</v>
      </c>
      <c r="C8" s="87">
        <v>12946.124727911985</v>
      </c>
      <c r="D8" s="156">
        <v>12079.825599358846</v>
      </c>
    </row>
    <row r="9" spans="1:4" x14ac:dyDescent="0.25">
      <c r="A9" s="154">
        <v>7</v>
      </c>
      <c r="B9" s="87">
        <v>8731.4704401936124</v>
      </c>
      <c r="C9" s="87">
        <v>13861.038418186943</v>
      </c>
      <c r="D9" s="156">
        <v>12968.760712146968</v>
      </c>
    </row>
    <row r="10" spans="1:4" x14ac:dyDescent="0.25">
      <c r="A10" s="154">
        <v>8</v>
      </c>
      <c r="B10" s="87">
        <v>10145.74276911475</v>
      </c>
      <c r="C10" s="87">
        <v>15255.872508501014</v>
      </c>
      <c r="D10" s="156">
        <v>14366.976043732855</v>
      </c>
    </row>
    <row r="11" spans="1:4" x14ac:dyDescent="0.25">
      <c r="A11" s="154">
        <v>9</v>
      </c>
      <c r="B11" s="87">
        <v>11751.336672382316</v>
      </c>
      <c r="C11" s="87">
        <v>16907.152616484211</v>
      </c>
      <c r="D11" s="156">
        <v>16010.309131203558</v>
      </c>
    </row>
    <row r="12" spans="1:4" x14ac:dyDescent="0.25">
      <c r="A12" s="154">
        <v>10</v>
      </c>
      <c r="B12" s="87">
        <v>13411.822020963771</v>
      </c>
      <c r="C12" s="87">
        <v>18746.518054749882</v>
      </c>
      <c r="D12" s="156">
        <v>17818.558749040607</v>
      </c>
    </row>
    <row r="13" spans="1:4" x14ac:dyDescent="0.25">
      <c r="A13" s="154">
        <v>11</v>
      </c>
      <c r="B13" s="87">
        <v>15272.723973793785</v>
      </c>
      <c r="C13" s="87">
        <v>20796.173406618815</v>
      </c>
      <c r="D13" s="156">
        <v>19835.380838805548</v>
      </c>
    </row>
    <row r="14" spans="1:4" x14ac:dyDescent="0.25">
      <c r="A14" s="154">
        <v>12</v>
      </c>
      <c r="B14" s="87">
        <v>17097.839350607839</v>
      </c>
      <c r="C14" s="87">
        <v>22806.412309413347</v>
      </c>
      <c r="D14" s="156">
        <v>21813.417888382704</v>
      </c>
    </row>
    <row r="15" spans="1:4" x14ac:dyDescent="0.25">
      <c r="A15" s="154">
        <v>13</v>
      </c>
      <c r="B15" s="87">
        <v>18887.856354790852</v>
      </c>
      <c r="C15" s="87">
        <v>24777.992771769521</v>
      </c>
      <c r="D15" s="156">
        <v>23753.41576392953</v>
      </c>
    </row>
    <row r="16" spans="1:4" x14ac:dyDescent="0.25">
      <c r="A16" s="154">
        <v>14</v>
      </c>
      <c r="B16" s="87">
        <v>20643.449955047268</v>
      </c>
      <c r="C16" s="87">
        <v>26711.65822523423</v>
      </c>
      <c r="D16" s="156">
        <v>25656.10598802353</v>
      </c>
    </row>
    <row r="17" spans="1:4" x14ac:dyDescent="0.25">
      <c r="A17" s="154">
        <v>15</v>
      </c>
      <c r="B17" s="87">
        <v>22365.282139914139</v>
      </c>
      <c r="C17" s="87">
        <v>28608.137804593851</v>
      </c>
      <c r="D17" s="156">
        <v>27522.206015500342</v>
      </c>
    </row>
    <row r="18" spans="1:4" x14ac:dyDescent="0.25">
      <c r="A18" s="154">
        <v>16</v>
      </c>
      <c r="B18" s="87">
        <v>24054.002167379724</v>
      </c>
      <c r="C18" s="87">
        <v>30468.146622811939</v>
      </c>
      <c r="D18" s="156">
        <v>29352.41950398721</v>
      </c>
    </row>
    <row r="19" spans="1:4" x14ac:dyDescent="0.25">
      <c r="A19" s="154">
        <v>17</v>
      </c>
      <c r="B19" s="87">
        <v>25710.246809701741</v>
      </c>
      <c r="C19" s="87">
        <v>32292.386040679678</v>
      </c>
      <c r="D19" s="156">
        <v>31147.436579233952</v>
      </c>
    </row>
    <row r="20" spans="1:4" x14ac:dyDescent="0.25">
      <c r="A20" s="154">
        <v>18</v>
      </c>
      <c r="B20" s="87">
        <v>27334.640593517561</v>
      </c>
      <c r="C20" s="87">
        <v>34081.543931280728</v>
      </c>
      <c r="D20" s="156">
        <v>32907.934095341327</v>
      </c>
    </row>
    <row r="21" spans="1:4" x14ac:dyDescent="0.25">
      <c r="A21" s="154">
        <v>19</v>
      </c>
      <c r="B21" s="87">
        <v>28927.796035336924</v>
      </c>
      <c r="C21" s="87">
        <v>35836.294939370222</v>
      </c>
      <c r="D21" s="156">
        <v>34634.575889985099</v>
      </c>
    </row>
    <row r="22" spans="1:4" x14ac:dyDescent="0.25">
      <c r="A22" s="157">
        <v>20</v>
      </c>
      <c r="B22" s="158">
        <v>30490.313872505914</v>
      </c>
      <c r="C22" s="158">
        <v>37557.30073576569</v>
      </c>
      <c r="D22" s="159">
        <v>36328.013034731885</v>
      </c>
    </row>
  </sheetData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62F54-CEB0-4C94-B524-1591BE6FBCCE}">
  <dimension ref="A1:C22"/>
  <sheetViews>
    <sheetView zoomScaleNormal="100" workbookViewId="0">
      <selection activeCell="A22" sqref="A22"/>
    </sheetView>
  </sheetViews>
  <sheetFormatPr defaultColWidth="9.140625" defaultRowHeight="15" x14ac:dyDescent="0.25"/>
  <cols>
    <col min="1" max="3" width="10.42578125" style="86" customWidth="1"/>
    <col min="4" max="16384" width="9.140625" style="86"/>
  </cols>
  <sheetData>
    <row r="1" spans="1:3" x14ac:dyDescent="0.25">
      <c r="A1" s="90" t="s">
        <v>8</v>
      </c>
      <c r="B1" s="90"/>
      <c r="C1" s="90"/>
    </row>
    <row r="2" spans="1:3" ht="45" x14ac:dyDescent="0.25">
      <c r="A2" s="151" t="s">
        <v>285</v>
      </c>
      <c r="B2" s="167" t="s">
        <v>287</v>
      </c>
      <c r="C2" s="168" t="s">
        <v>288</v>
      </c>
    </row>
    <row r="3" spans="1:3" x14ac:dyDescent="0.25">
      <c r="A3" s="154">
        <v>1</v>
      </c>
      <c r="B3" s="87">
        <v>2281</v>
      </c>
      <c r="C3" s="156">
        <v>2281</v>
      </c>
    </row>
    <row r="4" spans="1:3" x14ac:dyDescent="0.25">
      <c r="A4" s="154">
        <v>2</v>
      </c>
      <c r="B4" s="87">
        <v>4593.6538461538457</v>
      </c>
      <c r="C4" s="156">
        <v>4593.6538461538457</v>
      </c>
    </row>
    <row r="5" spans="1:3" x14ac:dyDescent="0.25">
      <c r="A5" s="154">
        <v>3</v>
      </c>
      <c r="B5" s="87">
        <v>7009.9674556213013</v>
      </c>
      <c r="C5" s="156">
        <v>7009.9674556213013</v>
      </c>
    </row>
    <row r="6" spans="1:3" x14ac:dyDescent="0.25">
      <c r="A6" s="154">
        <v>4</v>
      </c>
      <c r="B6" s="87">
        <v>9163.7089845383089</v>
      </c>
      <c r="C6" s="156">
        <v>9219.0721559307422</v>
      </c>
    </row>
    <row r="7" spans="1:3" x14ac:dyDescent="0.25">
      <c r="A7" s="154">
        <v>5</v>
      </c>
      <c r="B7" s="87">
        <v>11530.735082429217</v>
      </c>
      <c r="C7" s="156">
        <v>11658.516244969802</v>
      </c>
    </row>
    <row r="8" spans="1:3" x14ac:dyDescent="0.25">
      <c r="A8" s="154">
        <v>6</v>
      </c>
      <c r="B8" s="87">
        <v>12079.825599358846</v>
      </c>
      <c r="C8" s="156">
        <v>12962.60622267767</v>
      </c>
    </row>
    <row r="9" spans="1:3" x14ac:dyDescent="0.25">
      <c r="A9" s="154">
        <v>7</v>
      </c>
      <c r="B9" s="87">
        <v>12968.760712146968</v>
      </c>
      <c r="C9" s="156">
        <v>15073.82711554946</v>
      </c>
    </row>
    <row r="10" spans="1:3" x14ac:dyDescent="0.25">
      <c r="A10" s="154">
        <v>8</v>
      </c>
      <c r="B10" s="87">
        <v>14366.976043732855</v>
      </c>
      <c r="C10" s="156">
        <v>18394.588528065939</v>
      </c>
    </row>
    <row r="11" spans="1:3" x14ac:dyDescent="0.25">
      <c r="A11" s="154">
        <v>9</v>
      </c>
      <c r="B11" s="87">
        <v>16010.309131203558</v>
      </c>
      <c r="C11" s="156">
        <v>22297.504610808861</v>
      </c>
    </row>
    <row r="12" spans="1:3" x14ac:dyDescent="0.25">
      <c r="A12" s="154">
        <v>10</v>
      </c>
      <c r="B12" s="87">
        <v>17818.558749040607</v>
      </c>
      <c r="C12" s="156">
        <v>26592.097453171846</v>
      </c>
    </row>
    <row r="13" spans="1:3" x14ac:dyDescent="0.25">
      <c r="A13" s="154">
        <v>11</v>
      </c>
      <c r="B13" s="87">
        <v>19835.380838805548</v>
      </c>
      <c r="C13" s="156">
        <v>31382.049916363583</v>
      </c>
    </row>
    <row r="14" spans="1:3" x14ac:dyDescent="0.25">
      <c r="A14" s="154">
        <v>12</v>
      </c>
      <c r="B14" s="87">
        <v>21813.417888382704</v>
      </c>
      <c r="C14" s="156">
        <v>36079.887909109333</v>
      </c>
    </row>
    <row r="15" spans="1:3" x14ac:dyDescent="0.25">
      <c r="A15" s="154">
        <v>13</v>
      </c>
      <c r="B15" s="87">
        <v>23753.41576392953</v>
      </c>
      <c r="C15" s="156">
        <v>40687.382863533036</v>
      </c>
    </row>
    <row r="16" spans="1:3" x14ac:dyDescent="0.25">
      <c r="A16" s="154">
        <v>14</v>
      </c>
      <c r="B16" s="87">
        <v>25656.10598802353</v>
      </c>
      <c r="C16" s="156">
        <v>45206.272145756295</v>
      </c>
    </row>
    <row r="17" spans="1:3" x14ac:dyDescent="0.25">
      <c r="A17" s="154">
        <v>15</v>
      </c>
      <c r="B17" s="87">
        <v>27522.206015500342</v>
      </c>
      <c r="C17" s="156">
        <v>49638.259711013714</v>
      </c>
    </row>
    <row r="18" spans="1:3" x14ac:dyDescent="0.25">
      <c r="A18" s="154">
        <v>16</v>
      </c>
      <c r="B18" s="87">
        <v>29352.41950398721</v>
      </c>
      <c r="C18" s="156">
        <v>53985.016746170033</v>
      </c>
    </row>
    <row r="19" spans="1:3" x14ac:dyDescent="0.25">
      <c r="A19" s="154">
        <v>17</v>
      </c>
      <c r="B19" s="87">
        <v>31147.436579233952</v>
      </c>
      <c r="C19" s="156">
        <v>58248.182299881038</v>
      </c>
    </row>
    <row r="20" spans="1:3" x14ac:dyDescent="0.25">
      <c r="A20" s="154">
        <v>18</v>
      </c>
      <c r="B20" s="87">
        <v>32907.934095341327</v>
      </c>
      <c r="C20" s="156">
        <v>62429.363900636061</v>
      </c>
    </row>
    <row r="21" spans="1:3" x14ac:dyDescent="0.25">
      <c r="A21" s="154">
        <v>19</v>
      </c>
      <c r="B21" s="87">
        <v>34634.575889985099</v>
      </c>
      <c r="C21" s="156">
        <v>66530.138162915013</v>
      </c>
    </row>
    <row r="22" spans="1:3" x14ac:dyDescent="0.25">
      <c r="A22" s="157">
        <v>20</v>
      </c>
      <c r="B22" s="158">
        <v>36328.013034731885</v>
      </c>
      <c r="C22" s="159">
        <v>70552.051381688609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D375D-FDEF-44FC-A946-9D536E3B7A80}">
  <dimension ref="A1:D11"/>
  <sheetViews>
    <sheetView zoomScaleNormal="100" workbookViewId="0">
      <selection activeCell="I2" sqref="I2"/>
    </sheetView>
  </sheetViews>
  <sheetFormatPr defaultColWidth="9.140625" defaultRowHeight="15" x14ac:dyDescent="0.25"/>
  <cols>
    <col min="1" max="16384" width="9.140625" style="1"/>
  </cols>
  <sheetData>
    <row r="1" spans="1:4" x14ac:dyDescent="0.25">
      <c r="A1" s="59" t="s">
        <v>1</v>
      </c>
    </row>
    <row r="2" spans="1:4" ht="45" x14ac:dyDescent="0.25">
      <c r="A2" s="162" t="s">
        <v>10</v>
      </c>
      <c r="B2" s="163" t="s">
        <v>11</v>
      </c>
      <c r="C2" s="163" t="s">
        <v>12</v>
      </c>
      <c r="D2" s="164" t="s">
        <v>13</v>
      </c>
    </row>
    <row r="3" spans="1:4" x14ac:dyDescent="0.25">
      <c r="A3" s="12">
        <v>2016</v>
      </c>
      <c r="B3" s="13">
        <v>3630</v>
      </c>
      <c r="C3" s="13">
        <v>22457</v>
      </c>
      <c r="D3" s="165">
        <f>B3/C3</f>
        <v>0.16164224963263124</v>
      </c>
    </row>
    <row r="4" spans="1:4" x14ac:dyDescent="0.25">
      <c r="A4" s="12">
        <v>2017</v>
      </c>
      <c r="B4" s="13">
        <v>2946</v>
      </c>
      <c r="C4" s="13">
        <v>19557</v>
      </c>
      <c r="D4" s="165">
        <f t="shared" ref="D4:D10" si="0">B4/C4</f>
        <v>0.1506366007056297</v>
      </c>
    </row>
    <row r="5" spans="1:4" x14ac:dyDescent="0.25">
      <c r="A5" s="12">
        <v>2018</v>
      </c>
      <c r="B5" s="13">
        <v>3708</v>
      </c>
      <c r="C5" s="13">
        <v>22384</v>
      </c>
      <c r="D5" s="165">
        <f t="shared" si="0"/>
        <v>0.1656540385989993</v>
      </c>
    </row>
    <row r="6" spans="1:4" x14ac:dyDescent="0.25">
      <c r="A6" s="12">
        <v>2019</v>
      </c>
      <c r="B6" s="13">
        <v>3980</v>
      </c>
      <c r="C6" s="13">
        <v>22664</v>
      </c>
      <c r="D6" s="165">
        <f t="shared" si="0"/>
        <v>0.17560889516413697</v>
      </c>
    </row>
    <row r="7" spans="1:4" x14ac:dyDescent="0.25">
      <c r="A7" s="12">
        <v>2020</v>
      </c>
      <c r="B7" s="13">
        <v>3769</v>
      </c>
      <c r="C7" s="13">
        <v>22649</v>
      </c>
      <c r="D7" s="165">
        <v>0.18</v>
      </c>
    </row>
    <row r="8" spans="1:4" x14ac:dyDescent="0.25">
      <c r="A8" s="12">
        <v>2021</v>
      </c>
      <c r="B8" s="13">
        <v>3480</v>
      </c>
      <c r="C8" s="13">
        <v>21373</v>
      </c>
      <c r="D8" s="165">
        <v>0.17699999999999999</v>
      </c>
    </row>
    <row r="9" spans="1:4" x14ac:dyDescent="0.25">
      <c r="A9" s="12">
        <v>2022</v>
      </c>
      <c r="B9" s="13">
        <v>3458</v>
      </c>
      <c r="C9" s="13">
        <v>20947</v>
      </c>
      <c r="D9" s="165">
        <f t="shared" si="0"/>
        <v>0.16508330548527236</v>
      </c>
    </row>
    <row r="10" spans="1:4" x14ac:dyDescent="0.25">
      <c r="A10" s="13">
        <v>2023</v>
      </c>
      <c r="B10" s="13">
        <v>4177</v>
      </c>
      <c r="C10" s="13">
        <v>21968</v>
      </c>
      <c r="D10" s="165">
        <f t="shared" si="0"/>
        <v>0.19014020393299344</v>
      </c>
    </row>
    <row r="11" spans="1:4" x14ac:dyDescent="0.25">
      <c r="A11" s="14">
        <v>2024</v>
      </c>
      <c r="B11" s="15">
        <v>4445</v>
      </c>
      <c r="C11" s="15">
        <v>22637</v>
      </c>
      <c r="D11" s="166">
        <f>B11/C11</f>
        <v>0.19635994168838627</v>
      </c>
    </row>
  </sheetData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3908C-363C-4B41-BCB7-C7F078F7E517}">
  <dimension ref="A1:E15"/>
  <sheetViews>
    <sheetView zoomScaleNormal="100" workbookViewId="0">
      <selection activeCell="A13" sqref="A13"/>
    </sheetView>
  </sheetViews>
  <sheetFormatPr defaultColWidth="9.140625" defaultRowHeight="15" x14ac:dyDescent="0.25"/>
  <cols>
    <col min="1" max="1" width="5" style="36" bestFit="1" customWidth="1"/>
    <col min="2" max="5" width="21" style="36" customWidth="1"/>
    <col min="6" max="16384" width="9.140625" style="1"/>
  </cols>
  <sheetData>
    <row r="1" spans="1:5" x14ac:dyDescent="0.25">
      <c r="A1" s="25" t="s">
        <v>9</v>
      </c>
    </row>
    <row r="2" spans="1:5" ht="90" x14ac:dyDescent="0.25">
      <c r="A2" s="39" t="s">
        <v>10</v>
      </c>
      <c r="B2" s="37" t="s">
        <v>289</v>
      </c>
      <c r="C2" s="37" t="s">
        <v>290</v>
      </c>
      <c r="D2" s="37" t="s">
        <v>291</v>
      </c>
      <c r="E2" s="38" t="s">
        <v>292</v>
      </c>
    </row>
    <row r="3" spans="1:5" x14ac:dyDescent="0.25">
      <c r="A3" s="40">
        <v>2012</v>
      </c>
      <c r="B3" s="42">
        <v>224139472</v>
      </c>
      <c r="C3" s="42">
        <v>51861624</v>
      </c>
      <c r="D3" s="42">
        <v>121024</v>
      </c>
      <c r="E3" s="43">
        <v>2280.5484531993652</v>
      </c>
    </row>
    <row r="4" spans="1:5" x14ac:dyDescent="0.25">
      <c r="A4" s="40">
        <v>2013</v>
      </c>
      <c r="B4" s="42">
        <v>224513704</v>
      </c>
      <c r="C4" s="42">
        <v>53252028</v>
      </c>
      <c r="D4" s="42">
        <v>117820</v>
      </c>
      <c r="E4" s="43">
        <v>2357.5431335936173</v>
      </c>
    </row>
    <row r="5" spans="1:5" x14ac:dyDescent="0.25">
      <c r="A5" s="40">
        <v>2014</v>
      </c>
      <c r="B5" s="42">
        <v>233276401</v>
      </c>
      <c r="C5" s="42">
        <v>49175301</v>
      </c>
      <c r="D5" s="42">
        <v>112449</v>
      </c>
      <c r="E5" s="43">
        <v>2511.8204875098932</v>
      </c>
    </row>
    <row r="6" spans="1:5" x14ac:dyDescent="0.25">
      <c r="A6" s="40">
        <v>2015</v>
      </c>
      <c r="B6" s="42">
        <v>235580554</v>
      </c>
      <c r="C6" s="42">
        <v>50776959</v>
      </c>
      <c r="D6" s="42">
        <v>105577</v>
      </c>
      <c r="E6" s="43">
        <v>2712.3096223609309</v>
      </c>
    </row>
    <row r="7" spans="1:5" x14ac:dyDescent="0.25">
      <c r="A7" s="40">
        <v>2016</v>
      </c>
      <c r="B7" s="42">
        <v>251241172</v>
      </c>
      <c r="C7" s="42">
        <v>48926749</v>
      </c>
      <c r="D7" s="42">
        <v>99140</v>
      </c>
      <c r="E7" s="43">
        <v>3027.7175811983057</v>
      </c>
    </row>
    <row r="8" spans="1:5" x14ac:dyDescent="0.25">
      <c r="A8" s="40">
        <v>2017</v>
      </c>
      <c r="B8" s="42">
        <v>253429146</v>
      </c>
      <c r="C8" s="42">
        <v>46983871</v>
      </c>
      <c r="D8" s="42">
        <v>92444</v>
      </c>
      <c r="E8" s="43">
        <v>3249.6756631041494</v>
      </c>
    </row>
    <row r="9" spans="1:5" x14ac:dyDescent="0.25">
      <c r="A9" s="40">
        <v>2018</v>
      </c>
      <c r="B9" s="42">
        <v>272208265</v>
      </c>
      <c r="C9" s="42">
        <v>45924046</v>
      </c>
      <c r="D9" s="42">
        <v>88774</v>
      </c>
      <c r="E9" s="43">
        <v>3583.6203280239711</v>
      </c>
    </row>
    <row r="10" spans="1:5" x14ac:dyDescent="0.25">
      <c r="A10" s="40">
        <v>2019</v>
      </c>
      <c r="B10" s="42">
        <v>276665883</v>
      </c>
      <c r="C10" s="42">
        <v>43218298</v>
      </c>
      <c r="D10" s="42">
        <v>86837</v>
      </c>
      <c r="E10" s="43">
        <v>3683.7313702684341</v>
      </c>
    </row>
    <row r="11" spans="1:5" x14ac:dyDescent="0.25">
      <c r="A11" s="41">
        <v>2020</v>
      </c>
      <c r="B11" s="44">
        <v>346597538</v>
      </c>
      <c r="C11" s="44">
        <v>46399634</v>
      </c>
      <c r="D11" s="44">
        <v>87721</v>
      </c>
      <c r="E11" s="45">
        <v>4480.0808472315639</v>
      </c>
    </row>
    <row r="14" spans="1:5" x14ac:dyDescent="0.25">
      <c r="A14" s="13"/>
    </row>
    <row r="15" spans="1:5" x14ac:dyDescent="0.25">
      <c r="A15" s="13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803AE-1AD9-4042-AE05-629A5DF97AF4}">
  <dimension ref="A1:D11"/>
  <sheetViews>
    <sheetView tabSelected="1" zoomScaleNormal="100" workbookViewId="0">
      <selection activeCell="M10" sqref="M10"/>
    </sheetView>
  </sheetViews>
  <sheetFormatPr defaultColWidth="9.140625" defaultRowHeight="15" x14ac:dyDescent="0.25"/>
  <cols>
    <col min="1" max="1" width="9.140625" style="1"/>
    <col min="2" max="4" width="12.28515625" style="1" customWidth="1"/>
    <col min="5" max="16384" width="9.140625" style="1"/>
  </cols>
  <sheetData>
    <row r="1" spans="1:4" x14ac:dyDescent="0.25">
      <c r="A1" s="59" t="s">
        <v>2</v>
      </c>
    </row>
    <row r="2" spans="1:4" ht="60" x14ac:dyDescent="0.25">
      <c r="A2" s="162" t="s">
        <v>10</v>
      </c>
      <c r="B2" s="163" t="s">
        <v>14</v>
      </c>
      <c r="C2" s="163" t="s">
        <v>15</v>
      </c>
      <c r="D2" s="164" t="s">
        <v>16</v>
      </c>
    </row>
    <row r="3" spans="1:4" x14ac:dyDescent="0.25">
      <c r="A3" s="12">
        <v>2016</v>
      </c>
      <c r="B3" s="13">
        <v>1221</v>
      </c>
      <c r="C3" s="160">
        <v>3486</v>
      </c>
      <c r="D3" s="94">
        <f>B3/C3</f>
        <v>0.35025817555938038</v>
      </c>
    </row>
    <row r="4" spans="1:4" x14ac:dyDescent="0.25">
      <c r="A4" s="12">
        <v>2017</v>
      </c>
      <c r="B4" s="13">
        <v>1009</v>
      </c>
      <c r="C4" s="160">
        <v>3234</v>
      </c>
      <c r="D4" s="94">
        <f t="shared" ref="D4:D11" si="0">B4/C4</f>
        <v>0.31199752628324057</v>
      </c>
    </row>
    <row r="5" spans="1:4" x14ac:dyDescent="0.25">
      <c r="A5" s="12">
        <v>2018</v>
      </c>
      <c r="B5" s="13">
        <v>1183</v>
      </c>
      <c r="C5" s="160">
        <v>3233</v>
      </c>
      <c r="D5" s="94">
        <f t="shared" si="0"/>
        <v>0.36591401175378907</v>
      </c>
    </row>
    <row r="6" spans="1:4" x14ac:dyDescent="0.25">
      <c r="A6" s="12">
        <v>2019</v>
      </c>
      <c r="B6" s="13">
        <v>1237</v>
      </c>
      <c r="C6" s="160">
        <v>3290</v>
      </c>
      <c r="D6" s="94">
        <f t="shared" si="0"/>
        <v>0.37598784194528878</v>
      </c>
    </row>
    <row r="7" spans="1:4" x14ac:dyDescent="0.25">
      <c r="A7" s="12">
        <v>2020</v>
      </c>
      <c r="B7" s="13"/>
      <c r="C7" s="160"/>
      <c r="D7" s="94"/>
    </row>
    <row r="8" spans="1:4" x14ac:dyDescent="0.25">
      <c r="A8" s="12">
        <v>2021</v>
      </c>
      <c r="B8" s="13"/>
      <c r="C8" s="160"/>
      <c r="D8" s="94"/>
    </row>
    <row r="9" spans="1:4" x14ac:dyDescent="0.25">
      <c r="A9" s="12">
        <v>2022</v>
      </c>
      <c r="B9" s="13">
        <v>994</v>
      </c>
      <c r="C9" s="160">
        <v>2958</v>
      </c>
      <c r="D9" s="94">
        <f t="shared" si="0"/>
        <v>0.33603786342123054</v>
      </c>
    </row>
    <row r="10" spans="1:4" x14ac:dyDescent="0.25">
      <c r="A10" s="13">
        <v>2023</v>
      </c>
      <c r="B10" s="13">
        <v>1323</v>
      </c>
      <c r="C10" s="160">
        <v>3419</v>
      </c>
      <c r="D10" s="94">
        <f t="shared" si="0"/>
        <v>0.38695525007312082</v>
      </c>
    </row>
    <row r="11" spans="1:4" x14ac:dyDescent="0.25">
      <c r="A11" s="14">
        <v>2024</v>
      </c>
      <c r="B11" s="15">
        <v>1290</v>
      </c>
      <c r="C11" s="161">
        <v>3257</v>
      </c>
      <c r="D11" s="96">
        <f t="shared" si="0"/>
        <v>0.39607000307031009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E0BB3-3B0A-4349-A233-4882A277CA7C}">
  <dimension ref="A1:G45"/>
  <sheetViews>
    <sheetView zoomScaleNormal="100" workbookViewId="0">
      <selection sqref="A1:G1"/>
    </sheetView>
  </sheetViews>
  <sheetFormatPr defaultColWidth="9.140625" defaultRowHeight="15" x14ac:dyDescent="0.25"/>
  <cols>
    <col min="1" max="1" width="39.42578125" style="3" bestFit="1" customWidth="1"/>
    <col min="2" max="3" width="9.140625" style="3"/>
    <col min="4" max="7" width="9.140625" style="2"/>
    <col min="8" max="16384" width="9.140625" style="1"/>
  </cols>
  <sheetData>
    <row r="1" spans="1:7" x14ac:dyDescent="0.25">
      <c r="A1" s="169" t="s">
        <v>293</v>
      </c>
      <c r="B1" s="169"/>
      <c r="C1" s="169"/>
      <c r="D1" s="169"/>
      <c r="E1" s="169"/>
      <c r="F1" s="169"/>
      <c r="G1" s="169"/>
    </row>
    <row r="2" spans="1:7" ht="27.75" customHeight="1" x14ac:dyDescent="0.25">
      <c r="A2" s="8" t="s">
        <v>125</v>
      </c>
      <c r="B2" s="9" t="s">
        <v>126</v>
      </c>
      <c r="C2" s="10" t="s">
        <v>127</v>
      </c>
    </row>
    <row r="3" spans="1:7" x14ac:dyDescent="0.25">
      <c r="A3" s="4" t="s">
        <v>128</v>
      </c>
      <c r="B3" s="3">
        <v>214</v>
      </c>
      <c r="C3" s="5">
        <f>B3/986</f>
        <v>0.21703853955375255</v>
      </c>
    </row>
    <row r="4" spans="1:7" x14ac:dyDescent="0.25">
      <c r="A4" s="4" t="s">
        <v>129</v>
      </c>
      <c r="B4" s="3">
        <v>121</v>
      </c>
      <c r="C4" s="5">
        <f t="shared" ref="C4:C45" si="0">B4/986</f>
        <v>0.12271805273833672</v>
      </c>
    </row>
    <row r="5" spans="1:7" x14ac:dyDescent="0.25">
      <c r="A5" s="4" t="s">
        <v>130</v>
      </c>
      <c r="B5" s="3">
        <v>77</v>
      </c>
      <c r="C5" s="5">
        <f t="shared" si="0"/>
        <v>7.809330628803246E-2</v>
      </c>
    </row>
    <row r="6" spans="1:7" x14ac:dyDescent="0.25">
      <c r="A6" s="4" t="s">
        <v>131</v>
      </c>
      <c r="B6" s="3">
        <v>73</v>
      </c>
      <c r="C6" s="5">
        <f t="shared" si="0"/>
        <v>7.4036511156186618E-2</v>
      </c>
    </row>
    <row r="7" spans="1:7" x14ac:dyDescent="0.25">
      <c r="A7" s="4" t="s">
        <v>132</v>
      </c>
      <c r="B7" s="3">
        <v>56</v>
      </c>
      <c r="C7" s="5">
        <f t="shared" si="0"/>
        <v>5.6795131845841784E-2</v>
      </c>
    </row>
    <row r="8" spans="1:7" x14ac:dyDescent="0.25">
      <c r="A8" s="4" t="s">
        <v>133</v>
      </c>
      <c r="B8" s="3">
        <v>53</v>
      </c>
      <c r="C8" s="5">
        <f t="shared" si="0"/>
        <v>5.3752535496957403E-2</v>
      </c>
    </row>
    <row r="9" spans="1:7" x14ac:dyDescent="0.25">
      <c r="A9" s="4" t="s">
        <v>134</v>
      </c>
      <c r="B9" s="3">
        <v>52</v>
      </c>
      <c r="C9" s="5">
        <f t="shared" si="0"/>
        <v>5.2738336713995942E-2</v>
      </c>
    </row>
    <row r="10" spans="1:7" x14ac:dyDescent="0.25">
      <c r="A10" s="4" t="s">
        <v>135</v>
      </c>
      <c r="B10" s="3">
        <v>49</v>
      </c>
      <c r="C10" s="5">
        <f t="shared" si="0"/>
        <v>4.9695740365111561E-2</v>
      </c>
    </row>
    <row r="11" spans="1:7" x14ac:dyDescent="0.25">
      <c r="A11" s="4" t="s">
        <v>136</v>
      </c>
      <c r="B11" s="3">
        <v>35</v>
      </c>
      <c r="C11" s="5">
        <f t="shared" si="0"/>
        <v>3.5496957403651115E-2</v>
      </c>
    </row>
    <row r="12" spans="1:7" x14ac:dyDescent="0.25">
      <c r="A12" s="4" t="s">
        <v>137</v>
      </c>
      <c r="B12" s="3">
        <v>30</v>
      </c>
      <c r="C12" s="5">
        <f t="shared" si="0"/>
        <v>3.0425963488843813E-2</v>
      </c>
    </row>
    <row r="13" spans="1:7" x14ac:dyDescent="0.25">
      <c r="A13" s="4" t="s">
        <v>138</v>
      </c>
      <c r="B13" s="3">
        <v>24</v>
      </c>
      <c r="C13" s="5">
        <f t="shared" si="0"/>
        <v>2.434077079107505E-2</v>
      </c>
    </row>
    <row r="14" spans="1:7" x14ac:dyDescent="0.25">
      <c r="A14" s="4" t="s">
        <v>139</v>
      </c>
      <c r="B14" s="3">
        <v>22</v>
      </c>
      <c r="C14" s="5">
        <f t="shared" si="0"/>
        <v>2.231237322515213E-2</v>
      </c>
    </row>
    <row r="15" spans="1:7" x14ac:dyDescent="0.25">
      <c r="A15" s="4" t="s">
        <v>140</v>
      </c>
      <c r="B15" s="3">
        <v>21</v>
      </c>
      <c r="C15" s="5">
        <f t="shared" si="0"/>
        <v>2.1298174442190669E-2</v>
      </c>
    </row>
    <row r="16" spans="1:7" x14ac:dyDescent="0.25">
      <c r="A16" s="4" t="s">
        <v>141</v>
      </c>
      <c r="B16" s="3">
        <v>21</v>
      </c>
      <c r="C16" s="5">
        <f t="shared" si="0"/>
        <v>2.1298174442190669E-2</v>
      </c>
    </row>
    <row r="17" spans="1:3" x14ac:dyDescent="0.25">
      <c r="A17" s="4" t="s">
        <v>142</v>
      </c>
      <c r="B17" s="3">
        <v>20</v>
      </c>
      <c r="C17" s="5">
        <f t="shared" si="0"/>
        <v>2.0283975659229209E-2</v>
      </c>
    </row>
    <row r="18" spans="1:3" x14ac:dyDescent="0.25">
      <c r="A18" s="4" t="s">
        <v>143</v>
      </c>
      <c r="B18" s="3">
        <v>19</v>
      </c>
      <c r="C18" s="5">
        <f t="shared" si="0"/>
        <v>1.9269776876267748E-2</v>
      </c>
    </row>
    <row r="19" spans="1:3" x14ac:dyDescent="0.25">
      <c r="A19" s="4" t="s">
        <v>144</v>
      </c>
      <c r="B19" s="3">
        <v>18</v>
      </c>
      <c r="C19" s="5">
        <f t="shared" si="0"/>
        <v>1.8255578093306288E-2</v>
      </c>
    </row>
    <row r="20" spans="1:3" x14ac:dyDescent="0.25">
      <c r="A20" s="4" t="s">
        <v>145</v>
      </c>
      <c r="B20" s="3">
        <v>18</v>
      </c>
      <c r="C20" s="5">
        <f t="shared" si="0"/>
        <v>1.8255578093306288E-2</v>
      </c>
    </row>
    <row r="21" spans="1:3" x14ac:dyDescent="0.25">
      <c r="A21" s="4" t="s">
        <v>146</v>
      </c>
      <c r="B21" s="3">
        <v>18</v>
      </c>
      <c r="C21" s="5">
        <f t="shared" si="0"/>
        <v>1.8255578093306288E-2</v>
      </c>
    </row>
    <row r="22" spans="1:3" x14ac:dyDescent="0.25">
      <c r="A22" s="4" t="s">
        <v>147</v>
      </c>
      <c r="B22" s="3">
        <v>13</v>
      </c>
      <c r="C22" s="5">
        <f t="shared" si="0"/>
        <v>1.3184584178498986E-2</v>
      </c>
    </row>
    <row r="23" spans="1:3" x14ac:dyDescent="0.25">
      <c r="A23" s="4" t="s">
        <v>148</v>
      </c>
      <c r="B23" s="3">
        <v>13</v>
      </c>
      <c r="C23" s="5">
        <f t="shared" si="0"/>
        <v>1.3184584178498986E-2</v>
      </c>
    </row>
    <row r="24" spans="1:3" x14ac:dyDescent="0.25">
      <c r="A24" s="4" t="s">
        <v>149</v>
      </c>
      <c r="B24" s="3">
        <v>11</v>
      </c>
      <c r="C24" s="5">
        <f t="shared" si="0"/>
        <v>1.1156186612576065E-2</v>
      </c>
    </row>
    <row r="25" spans="1:3" x14ac:dyDescent="0.25">
      <c r="A25" s="4" t="s">
        <v>150</v>
      </c>
      <c r="B25" s="3">
        <v>9</v>
      </c>
      <c r="C25" s="5">
        <f t="shared" si="0"/>
        <v>9.1277890466531439E-3</v>
      </c>
    </row>
    <row r="26" spans="1:3" x14ac:dyDescent="0.25">
      <c r="A26" s="4" t="s">
        <v>151</v>
      </c>
      <c r="B26" s="3">
        <v>8</v>
      </c>
      <c r="C26" s="5">
        <f t="shared" si="0"/>
        <v>8.1135902636916835E-3</v>
      </c>
    </row>
    <row r="27" spans="1:3" x14ac:dyDescent="0.25">
      <c r="A27" s="4" t="s">
        <v>152</v>
      </c>
      <c r="B27" s="3">
        <v>7</v>
      </c>
      <c r="C27" s="5">
        <f t="shared" si="0"/>
        <v>7.099391480730223E-3</v>
      </c>
    </row>
    <row r="28" spans="1:3" x14ac:dyDescent="0.25">
      <c r="A28" s="4" t="s">
        <v>153</v>
      </c>
      <c r="B28" s="3">
        <v>7</v>
      </c>
      <c r="C28" s="5">
        <f t="shared" si="0"/>
        <v>7.099391480730223E-3</v>
      </c>
    </row>
    <row r="29" spans="1:3" x14ac:dyDescent="0.25">
      <c r="A29" s="4" t="s">
        <v>154</v>
      </c>
      <c r="B29" s="3">
        <v>6</v>
      </c>
      <c r="C29" s="5">
        <f t="shared" si="0"/>
        <v>6.0851926977687626E-3</v>
      </c>
    </row>
    <row r="30" spans="1:3" x14ac:dyDescent="0.25">
      <c r="A30" s="4" t="s">
        <v>155</v>
      </c>
      <c r="B30" s="3">
        <v>5</v>
      </c>
      <c r="C30" s="5">
        <f t="shared" si="0"/>
        <v>5.0709939148073022E-3</v>
      </c>
    </row>
    <row r="31" spans="1:3" x14ac:dyDescent="0.25">
      <c r="A31" s="4" t="s">
        <v>156</v>
      </c>
      <c r="B31" s="3">
        <v>5</v>
      </c>
      <c r="C31" s="5">
        <f t="shared" si="0"/>
        <v>5.0709939148073022E-3</v>
      </c>
    </row>
    <row r="32" spans="1:3" x14ac:dyDescent="0.25">
      <c r="A32" s="4" t="s">
        <v>157</v>
      </c>
      <c r="B32" s="3">
        <v>4</v>
      </c>
      <c r="C32" s="5">
        <f t="shared" si="0"/>
        <v>4.0567951318458417E-3</v>
      </c>
    </row>
    <row r="33" spans="1:3" x14ac:dyDescent="0.25">
      <c r="A33" s="4" t="s">
        <v>158</v>
      </c>
      <c r="B33" s="3">
        <v>4</v>
      </c>
      <c r="C33" s="5">
        <f t="shared" si="0"/>
        <v>4.0567951318458417E-3</v>
      </c>
    </row>
    <row r="34" spans="1:3" x14ac:dyDescent="0.25">
      <c r="A34" s="4" t="s">
        <v>159</v>
      </c>
      <c r="B34" s="3">
        <v>2</v>
      </c>
      <c r="C34" s="5">
        <f t="shared" si="0"/>
        <v>2.0283975659229209E-3</v>
      </c>
    </row>
    <row r="35" spans="1:3" x14ac:dyDescent="0.25">
      <c r="A35" s="4" t="s">
        <v>160</v>
      </c>
      <c r="B35" s="3">
        <v>2</v>
      </c>
      <c r="C35" s="5">
        <f t="shared" si="0"/>
        <v>2.0283975659229209E-3</v>
      </c>
    </row>
    <row r="36" spans="1:3" x14ac:dyDescent="0.25">
      <c r="A36" s="4" t="s">
        <v>161</v>
      </c>
      <c r="B36" s="3">
        <v>2</v>
      </c>
      <c r="C36" s="5">
        <f t="shared" si="0"/>
        <v>2.0283975659229209E-3</v>
      </c>
    </row>
    <row r="37" spans="1:3" x14ac:dyDescent="0.25">
      <c r="A37" s="4" t="s">
        <v>162</v>
      </c>
      <c r="B37" s="3">
        <v>2</v>
      </c>
      <c r="C37" s="5">
        <f t="shared" si="0"/>
        <v>2.0283975659229209E-3</v>
      </c>
    </row>
    <row r="38" spans="1:3" x14ac:dyDescent="0.25">
      <c r="A38" s="4" t="s">
        <v>163</v>
      </c>
      <c r="B38" s="3">
        <v>2</v>
      </c>
      <c r="C38" s="5">
        <f t="shared" si="0"/>
        <v>2.0283975659229209E-3</v>
      </c>
    </row>
    <row r="39" spans="1:3" x14ac:dyDescent="0.25">
      <c r="A39" s="4" t="s">
        <v>164</v>
      </c>
      <c r="B39" s="3">
        <v>1</v>
      </c>
      <c r="C39" s="5">
        <f t="shared" si="0"/>
        <v>1.0141987829614604E-3</v>
      </c>
    </row>
    <row r="40" spans="1:3" x14ac:dyDescent="0.25">
      <c r="A40" s="4" t="s">
        <v>165</v>
      </c>
      <c r="B40" s="3">
        <v>1</v>
      </c>
      <c r="C40" s="5">
        <f t="shared" si="0"/>
        <v>1.0141987829614604E-3</v>
      </c>
    </row>
    <row r="41" spans="1:3" x14ac:dyDescent="0.25">
      <c r="A41" s="4" t="s">
        <v>166</v>
      </c>
      <c r="B41" s="3">
        <v>1</v>
      </c>
      <c r="C41" s="5">
        <f t="shared" si="0"/>
        <v>1.0141987829614604E-3</v>
      </c>
    </row>
    <row r="42" spans="1:3" x14ac:dyDescent="0.25">
      <c r="A42" s="4" t="s">
        <v>167</v>
      </c>
      <c r="B42" s="3">
        <v>1</v>
      </c>
      <c r="C42" s="5">
        <f t="shared" si="0"/>
        <v>1.0141987829614604E-3</v>
      </c>
    </row>
    <row r="43" spans="1:3" x14ac:dyDescent="0.25">
      <c r="A43" s="4" t="s">
        <v>168</v>
      </c>
      <c r="B43" s="3">
        <v>1</v>
      </c>
      <c r="C43" s="5">
        <f t="shared" si="0"/>
        <v>1.0141987829614604E-3</v>
      </c>
    </row>
    <row r="44" spans="1:3" x14ac:dyDescent="0.25">
      <c r="A44" s="4" t="s">
        <v>169</v>
      </c>
      <c r="B44" s="3">
        <v>1</v>
      </c>
      <c r="C44" s="5">
        <f t="shared" si="0"/>
        <v>1.0141987829614604E-3</v>
      </c>
    </row>
    <row r="45" spans="1:3" x14ac:dyDescent="0.25">
      <c r="A45" s="6" t="s">
        <v>170</v>
      </c>
      <c r="B45" s="7">
        <v>1</v>
      </c>
      <c r="C45" s="22">
        <f t="shared" si="0"/>
        <v>1.0141987829614604E-3</v>
      </c>
    </row>
  </sheetData>
  <mergeCells count="1">
    <mergeCell ref="A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436F9-AEEC-4E9F-B72B-593D51485899}">
  <dimension ref="A1:F81"/>
  <sheetViews>
    <sheetView zoomScaleNormal="100" workbookViewId="0">
      <selection activeCell="A7" sqref="A7"/>
    </sheetView>
  </sheetViews>
  <sheetFormatPr defaultColWidth="9.140625" defaultRowHeight="15" x14ac:dyDescent="0.25"/>
  <cols>
    <col min="1" max="1" width="10.140625" style="1" bestFit="1" customWidth="1"/>
    <col min="2" max="2" width="25" style="1" bestFit="1" customWidth="1"/>
    <col min="3" max="3" width="15.28515625" style="1" bestFit="1" customWidth="1"/>
    <col min="4" max="4" width="16.42578125" style="1" bestFit="1" customWidth="1"/>
    <col min="5" max="5" width="15.7109375" style="1" bestFit="1" customWidth="1"/>
    <col min="6" max="6" width="27.7109375" style="1" bestFit="1" customWidth="1"/>
    <col min="7" max="16384" width="9.140625" style="1"/>
  </cols>
  <sheetData>
    <row r="1" spans="1:6" s="11" customFormat="1" x14ac:dyDescent="0.25">
      <c r="A1" s="170" t="s">
        <v>294</v>
      </c>
      <c r="B1" s="170"/>
      <c r="C1" s="170"/>
      <c r="D1" s="170"/>
      <c r="E1" s="170"/>
      <c r="F1" s="170"/>
    </row>
    <row r="2" spans="1:6" ht="29.25" customHeight="1" x14ac:dyDescent="0.25">
      <c r="A2" s="8" t="s">
        <v>171</v>
      </c>
      <c r="B2" s="9" t="s">
        <v>172</v>
      </c>
      <c r="C2" s="10" t="s">
        <v>173</v>
      </c>
      <c r="D2" s="9" t="s">
        <v>174</v>
      </c>
      <c r="E2" s="9" t="s">
        <v>175</v>
      </c>
      <c r="F2" s="10" t="s">
        <v>176</v>
      </c>
    </row>
    <row r="3" spans="1:6" x14ac:dyDescent="0.25">
      <c r="A3" s="12">
        <v>705</v>
      </c>
      <c r="B3" s="20" t="s">
        <v>177</v>
      </c>
      <c r="C3" s="16" t="s">
        <v>178</v>
      </c>
      <c r="D3" s="13">
        <v>5</v>
      </c>
      <c r="E3" s="13">
        <v>90</v>
      </c>
      <c r="F3" s="18">
        <v>5.555555</v>
      </c>
    </row>
    <row r="4" spans="1:6" x14ac:dyDescent="0.25">
      <c r="A4" s="12">
        <v>101</v>
      </c>
      <c r="B4" s="20" t="s">
        <v>179</v>
      </c>
      <c r="C4" s="16" t="s">
        <v>180</v>
      </c>
      <c r="D4" s="13">
        <v>11</v>
      </c>
      <c r="E4" s="13">
        <v>254</v>
      </c>
      <c r="F4" s="18">
        <v>4.3307089999999997</v>
      </c>
    </row>
    <row r="5" spans="1:6" x14ac:dyDescent="0.25">
      <c r="A5" s="12">
        <v>804</v>
      </c>
      <c r="B5" s="20" t="s">
        <v>181</v>
      </c>
      <c r="C5" s="16" t="s">
        <v>182</v>
      </c>
      <c r="D5" s="13">
        <v>8</v>
      </c>
      <c r="E5" s="13">
        <v>191</v>
      </c>
      <c r="F5" s="18">
        <v>4.1884819999999996</v>
      </c>
    </row>
    <row r="6" spans="1:6" x14ac:dyDescent="0.25">
      <c r="A6" s="12">
        <v>706</v>
      </c>
      <c r="B6" s="20" t="s">
        <v>183</v>
      </c>
      <c r="C6" s="16" t="s">
        <v>178</v>
      </c>
      <c r="D6" s="13">
        <v>30</v>
      </c>
      <c r="E6" s="13">
        <v>750</v>
      </c>
      <c r="F6" s="18">
        <v>4</v>
      </c>
    </row>
    <row r="7" spans="1:6" x14ac:dyDescent="0.25">
      <c r="A7" s="12">
        <v>104</v>
      </c>
      <c r="B7" s="20" t="s">
        <v>184</v>
      </c>
      <c r="C7" s="16" t="s">
        <v>180</v>
      </c>
      <c r="D7" s="13">
        <v>29</v>
      </c>
      <c r="E7" s="13">
        <v>743</v>
      </c>
      <c r="F7" s="18">
        <v>3.903095</v>
      </c>
    </row>
    <row r="8" spans="1:6" x14ac:dyDescent="0.25">
      <c r="A8" s="12">
        <v>307</v>
      </c>
      <c r="B8" s="20" t="s">
        <v>185</v>
      </c>
      <c r="C8" s="16" t="s">
        <v>186</v>
      </c>
      <c r="D8" s="13">
        <v>33</v>
      </c>
      <c r="E8" s="13">
        <v>851</v>
      </c>
      <c r="F8" s="18">
        <v>3.8777910000000002</v>
      </c>
    </row>
    <row r="9" spans="1:6" x14ac:dyDescent="0.25">
      <c r="A9" s="12">
        <v>102</v>
      </c>
      <c r="B9" s="20" t="s">
        <v>187</v>
      </c>
      <c r="C9" s="16" t="s">
        <v>180</v>
      </c>
      <c r="D9" s="13">
        <v>30</v>
      </c>
      <c r="E9" s="13">
        <v>778</v>
      </c>
      <c r="F9" s="18">
        <v>3.8560409999999998</v>
      </c>
    </row>
    <row r="10" spans="1:6" x14ac:dyDescent="0.25">
      <c r="A10" s="12">
        <v>103</v>
      </c>
      <c r="B10" s="20" t="s">
        <v>188</v>
      </c>
      <c r="C10" s="16" t="s">
        <v>180</v>
      </c>
      <c r="D10" s="13">
        <v>18</v>
      </c>
      <c r="E10" s="13">
        <v>470</v>
      </c>
      <c r="F10" s="18">
        <v>3.8297870000000001</v>
      </c>
    </row>
    <row r="11" spans="1:6" x14ac:dyDescent="0.25">
      <c r="A11" s="12">
        <v>702</v>
      </c>
      <c r="B11" s="20" t="s">
        <v>189</v>
      </c>
      <c r="C11" s="16" t="s">
        <v>178</v>
      </c>
      <c r="D11" s="13">
        <v>19</v>
      </c>
      <c r="E11" s="13">
        <v>503</v>
      </c>
      <c r="F11" s="18">
        <v>3.777336</v>
      </c>
    </row>
    <row r="12" spans="1:6" x14ac:dyDescent="0.25">
      <c r="A12" s="12">
        <v>105</v>
      </c>
      <c r="B12" s="20" t="s">
        <v>190</v>
      </c>
      <c r="C12" s="16" t="s">
        <v>180</v>
      </c>
      <c r="D12" s="13">
        <v>22</v>
      </c>
      <c r="E12" s="13">
        <v>604</v>
      </c>
      <c r="F12" s="18">
        <v>3.6423839999999998</v>
      </c>
    </row>
    <row r="13" spans="1:6" x14ac:dyDescent="0.25">
      <c r="A13" s="12">
        <v>709</v>
      </c>
      <c r="B13" s="20" t="s">
        <v>191</v>
      </c>
      <c r="C13" s="16" t="s">
        <v>178</v>
      </c>
      <c r="D13" s="13">
        <v>10</v>
      </c>
      <c r="E13" s="13">
        <v>275</v>
      </c>
      <c r="F13" s="18">
        <v>3.6363639999999999</v>
      </c>
    </row>
    <row r="14" spans="1:6" x14ac:dyDescent="0.25">
      <c r="A14" s="12">
        <v>710</v>
      </c>
      <c r="B14" s="20" t="s">
        <v>192</v>
      </c>
      <c r="C14" s="16" t="s">
        <v>178</v>
      </c>
      <c r="D14" s="13">
        <v>15</v>
      </c>
      <c r="E14" s="13">
        <v>429</v>
      </c>
      <c r="F14" s="18">
        <v>3.4965039999999998</v>
      </c>
    </row>
    <row r="15" spans="1:6" x14ac:dyDescent="0.25">
      <c r="A15" s="12">
        <v>203</v>
      </c>
      <c r="B15" s="20" t="s">
        <v>193</v>
      </c>
      <c r="C15" s="16" t="s">
        <v>194</v>
      </c>
      <c r="D15" s="13">
        <v>12</v>
      </c>
      <c r="E15" s="13">
        <v>355</v>
      </c>
      <c r="F15" s="18">
        <v>3.3802819999999998</v>
      </c>
    </row>
    <row r="16" spans="1:6" x14ac:dyDescent="0.25">
      <c r="A16" s="12">
        <v>802</v>
      </c>
      <c r="B16" s="20" t="s">
        <v>195</v>
      </c>
      <c r="C16" s="16" t="s">
        <v>182</v>
      </c>
      <c r="D16" s="13">
        <v>17</v>
      </c>
      <c r="E16" s="13">
        <v>510</v>
      </c>
      <c r="F16" s="18">
        <v>3.3333330000000001</v>
      </c>
    </row>
    <row r="17" spans="1:6" x14ac:dyDescent="0.25">
      <c r="A17" s="12">
        <v>302</v>
      </c>
      <c r="B17" s="20" t="s">
        <v>196</v>
      </c>
      <c r="C17" s="16" t="s">
        <v>186</v>
      </c>
      <c r="D17" s="13">
        <v>12</v>
      </c>
      <c r="E17" s="13">
        <v>362</v>
      </c>
      <c r="F17" s="18">
        <v>3.3149169999999999</v>
      </c>
    </row>
    <row r="18" spans="1:6" x14ac:dyDescent="0.25">
      <c r="A18" s="12">
        <v>805</v>
      </c>
      <c r="B18" s="20" t="s">
        <v>197</v>
      </c>
      <c r="C18" s="16" t="s">
        <v>182</v>
      </c>
      <c r="D18" s="13">
        <v>16</v>
      </c>
      <c r="E18" s="13">
        <v>484</v>
      </c>
      <c r="F18" s="18">
        <v>3.3057850000000002</v>
      </c>
    </row>
    <row r="19" spans="1:6" x14ac:dyDescent="0.25">
      <c r="A19" s="12">
        <v>803</v>
      </c>
      <c r="B19" s="20" t="s">
        <v>198</v>
      </c>
      <c r="C19" s="16" t="s">
        <v>182</v>
      </c>
      <c r="D19" s="13">
        <v>17</v>
      </c>
      <c r="E19" s="13">
        <v>516</v>
      </c>
      <c r="F19" s="18">
        <v>3.2945739999999999</v>
      </c>
    </row>
    <row r="20" spans="1:6" x14ac:dyDescent="0.25">
      <c r="A20" s="12">
        <v>308</v>
      </c>
      <c r="B20" s="20" t="s">
        <v>199</v>
      </c>
      <c r="C20" s="16" t="s">
        <v>186</v>
      </c>
      <c r="D20" s="13">
        <v>11</v>
      </c>
      <c r="E20" s="13">
        <v>336</v>
      </c>
      <c r="F20" s="18">
        <v>3.273809</v>
      </c>
    </row>
    <row r="21" spans="1:6" x14ac:dyDescent="0.25">
      <c r="A21" s="12">
        <v>304</v>
      </c>
      <c r="B21" s="20" t="s">
        <v>200</v>
      </c>
      <c r="C21" s="16" t="s">
        <v>186</v>
      </c>
      <c r="D21" s="13">
        <v>15</v>
      </c>
      <c r="E21" s="13">
        <v>476</v>
      </c>
      <c r="F21" s="18">
        <v>3.1512609999999999</v>
      </c>
    </row>
    <row r="22" spans="1:6" x14ac:dyDescent="0.25">
      <c r="A22" s="12">
        <v>711</v>
      </c>
      <c r="B22" s="20" t="s">
        <v>201</v>
      </c>
      <c r="C22" s="16" t="s">
        <v>178</v>
      </c>
      <c r="D22" s="13">
        <v>5</v>
      </c>
      <c r="E22" s="13">
        <v>159</v>
      </c>
      <c r="F22" s="18">
        <v>3.1446540000000001</v>
      </c>
    </row>
    <row r="23" spans="1:6" x14ac:dyDescent="0.25">
      <c r="A23" s="12">
        <v>202</v>
      </c>
      <c r="B23" s="20" t="s">
        <v>202</v>
      </c>
      <c r="C23" s="16" t="s">
        <v>194</v>
      </c>
      <c r="D23" s="13">
        <v>20</v>
      </c>
      <c r="E23" s="13">
        <v>651</v>
      </c>
      <c r="F23" s="18">
        <v>3.0721970000000001</v>
      </c>
    </row>
    <row r="24" spans="1:6" x14ac:dyDescent="0.25">
      <c r="A24" s="12">
        <v>606</v>
      </c>
      <c r="B24" s="20" t="s">
        <v>203</v>
      </c>
      <c r="C24" s="16" t="s">
        <v>204</v>
      </c>
      <c r="D24" s="13">
        <v>12</v>
      </c>
      <c r="E24" s="13">
        <v>391</v>
      </c>
      <c r="F24" s="18">
        <v>3.0690539999999999</v>
      </c>
    </row>
    <row r="25" spans="1:6" x14ac:dyDescent="0.25">
      <c r="A25" s="12">
        <v>503</v>
      </c>
      <c r="B25" s="20" t="s">
        <v>205</v>
      </c>
      <c r="C25" s="16" t="s">
        <v>206</v>
      </c>
      <c r="D25" s="13">
        <v>12</v>
      </c>
      <c r="E25" s="13">
        <v>398</v>
      </c>
      <c r="F25" s="18">
        <v>3.0150749999999999</v>
      </c>
    </row>
    <row r="26" spans="1:6" x14ac:dyDescent="0.25">
      <c r="A26" s="12">
        <v>510</v>
      </c>
      <c r="B26" s="20" t="s">
        <v>207</v>
      </c>
      <c r="C26" s="16" t="s">
        <v>206</v>
      </c>
      <c r="D26" s="13">
        <v>11</v>
      </c>
      <c r="E26" s="13">
        <v>369</v>
      </c>
      <c r="F26" s="18">
        <v>2.9810300000000001</v>
      </c>
    </row>
    <row r="27" spans="1:6" x14ac:dyDescent="0.25">
      <c r="A27" s="12">
        <v>303</v>
      </c>
      <c r="B27" s="20" t="s">
        <v>208</v>
      </c>
      <c r="C27" s="16" t="s">
        <v>186</v>
      </c>
      <c r="D27" s="13">
        <v>6</v>
      </c>
      <c r="E27" s="13">
        <v>203</v>
      </c>
      <c r="F27" s="18">
        <v>2.9556650000000002</v>
      </c>
    </row>
    <row r="28" spans="1:6" x14ac:dyDescent="0.25">
      <c r="A28" s="12">
        <v>811</v>
      </c>
      <c r="B28" s="20" t="s">
        <v>209</v>
      </c>
      <c r="C28" s="16" t="s">
        <v>182</v>
      </c>
      <c r="D28" s="13">
        <v>18</v>
      </c>
      <c r="E28" s="13">
        <v>615</v>
      </c>
      <c r="F28" s="18">
        <v>2.9268290000000001</v>
      </c>
    </row>
    <row r="29" spans="1:6" x14ac:dyDescent="0.25">
      <c r="A29" s="12">
        <v>406</v>
      </c>
      <c r="B29" s="20" t="s">
        <v>210</v>
      </c>
      <c r="C29" s="16" t="s">
        <v>211</v>
      </c>
      <c r="D29" s="13">
        <v>16</v>
      </c>
      <c r="E29" s="13">
        <v>547</v>
      </c>
      <c r="F29" s="18">
        <v>2.925046</v>
      </c>
    </row>
    <row r="30" spans="1:6" x14ac:dyDescent="0.25">
      <c r="A30" s="12">
        <v>708</v>
      </c>
      <c r="B30" s="20" t="s">
        <v>212</v>
      </c>
      <c r="C30" s="16" t="s">
        <v>178</v>
      </c>
      <c r="D30" s="13">
        <v>15</v>
      </c>
      <c r="E30" s="13">
        <v>513</v>
      </c>
      <c r="F30" s="18">
        <v>2.9239769999999998</v>
      </c>
    </row>
    <row r="31" spans="1:6" x14ac:dyDescent="0.25">
      <c r="A31" s="12">
        <v>301</v>
      </c>
      <c r="B31" s="20" t="s">
        <v>213</v>
      </c>
      <c r="C31" s="16" t="s">
        <v>186</v>
      </c>
      <c r="D31" s="13">
        <v>8</v>
      </c>
      <c r="E31" s="13">
        <v>274</v>
      </c>
      <c r="F31" s="18">
        <v>2.919708</v>
      </c>
    </row>
    <row r="32" spans="1:6" x14ac:dyDescent="0.25">
      <c r="A32" s="12">
        <v>703</v>
      </c>
      <c r="B32" s="20" t="s">
        <v>214</v>
      </c>
      <c r="C32" s="16" t="s">
        <v>178</v>
      </c>
      <c r="D32" s="13">
        <v>14</v>
      </c>
      <c r="E32" s="13">
        <v>494</v>
      </c>
      <c r="F32" s="18">
        <v>2.8340079999999999</v>
      </c>
    </row>
    <row r="33" spans="1:6" x14ac:dyDescent="0.25">
      <c r="A33" s="12">
        <v>608</v>
      </c>
      <c r="B33" s="20" t="s">
        <v>215</v>
      </c>
      <c r="C33" s="16" t="s">
        <v>204</v>
      </c>
      <c r="D33" s="13">
        <v>6</v>
      </c>
      <c r="E33" s="13">
        <v>217</v>
      </c>
      <c r="F33" s="18">
        <v>2.764977</v>
      </c>
    </row>
    <row r="34" spans="1:6" x14ac:dyDescent="0.25">
      <c r="A34" s="12">
        <v>610</v>
      </c>
      <c r="B34" s="20" t="s">
        <v>216</v>
      </c>
      <c r="C34" s="16" t="s">
        <v>204</v>
      </c>
      <c r="D34" s="13">
        <v>7</v>
      </c>
      <c r="E34" s="13">
        <v>258</v>
      </c>
      <c r="F34" s="18">
        <v>2.7131780000000001</v>
      </c>
    </row>
    <row r="35" spans="1:6" x14ac:dyDescent="0.25">
      <c r="A35" s="12">
        <v>403</v>
      </c>
      <c r="B35" s="20" t="s">
        <v>217</v>
      </c>
      <c r="C35" s="16" t="s">
        <v>211</v>
      </c>
      <c r="D35" s="13">
        <v>32</v>
      </c>
      <c r="E35" s="13">
        <v>1190</v>
      </c>
      <c r="F35" s="18">
        <v>2.689076</v>
      </c>
    </row>
    <row r="36" spans="1:6" x14ac:dyDescent="0.25">
      <c r="A36" s="12">
        <v>507</v>
      </c>
      <c r="B36" s="20" t="s">
        <v>218</v>
      </c>
      <c r="C36" s="16" t="s">
        <v>206</v>
      </c>
      <c r="D36" s="13">
        <v>20</v>
      </c>
      <c r="E36" s="13">
        <v>748</v>
      </c>
      <c r="F36" s="18">
        <v>2.673797</v>
      </c>
    </row>
    <row r="37" spans="1:6" x14ac:dyDescent="0.25">
      <c r="A37" s="12">
        <v>809</v>
      </c>
      <c r="B37" s="20" t="s">
        <v>219</v>
      </c>
      <c r="C37" s="16" t="s">
        <v>182</v>
      </c>
      <c r="D37" s="13">
        <v>4</v>
      </c>
      <c r="E37" s="13">
        <v>150</v>
      </c>
      <c r="F37" s="18">
        <v>2.6666669999999999</v>
      </c>
    </row>
    <row r="38" spans="1:6" x14ac:dyDescent="0.25">
      <c r="A38" s="12">
        <v>511</v>
      </c>
      <c r="B38" s="20" t="s">
        <v>220</v>
      </c>
      <c r="C38" s="16" t="s">
        <v>206</v>
      </c>
      <c r="D38" s="13">
        <v>34</v>
      </c>
      <c r="E38" s="13">
        <v>1299</v>
      </c>
      <c r="F38" s="18">
        <v>2.6173980000000001</v>
      </c>
    </row>
    <row r="39" spans="1:6" x14ac:dyDescent="0.25">
      <c r="A39" s="12">
        <v>207</v>
      </c>
      <c r="B39" s="20" t="s">
        <v>221</v>
      </c>
      <c r="C39" s="16" t="s">
        <v>194</v>
      </c>
      <c r="D39" s="13">
        <v>26</v>
      </c>
      <c r="E39" s="13">
        <v>1018</v>
      </c>
      <c r="F39" s="18">
        <v>2.5540280000000002</v>
      </c>
    </row>
    <row r="40" spans="1:6" x14ac:dyDescent="0.25">
      <c r="A40" s="12">
        <v>603</v>
      </c>
      <c r="B40" s="20" t="s">
        <v>222</v>
      </c>
      <c r="C40" s="16" t="s">
        <v>204</v>
      </c>
      <c r="D40" s="13">
        <v>10</v>
      </c>
      <c r="E40" s="13">
        <v>395</v>
      </c>
      <c r="F40" s="18">
        <v>2.5316459999999998</v>
      </c>
    </row>
    <row r="41" spans="1:6" x14ac:dyDescent="0.25">
      <c r="A41" s="12">
        <v>204</v>
      </c>
      <c r="B41" s="20" t="s">
        <v>223</v>
      </c>
      <c r="C41" s="16" t="s">
        <v>194</v>
      </c>
      <c r="D41" s="13">
        <v>12</v>
      </c>
      <c r="E41" s="13">
        <v>478</v>
      </c>
      <c r="F41" s="18">
        <v>2.5104600000000001</v>
      </c>
    </row>
    <row r="42" spans="1:6" x14ac:dyDescent="0.25">
      <c r="A42" s="12">
        <v>107</v>
      </c>
      <c r="B42" s="20" t="s">
        <v>224</v>
      </c>
      <c r="C42" s="16" t="s">
        <v>180</v>
      </c>
      <c r="D42" s="13">
        <v>14</v>
      </c>
      <c r="E42" s="13">
        <v>564</v>
      </c>
      <c r="F42" s="18">
        <v>2.4822700000000002</v>
      </c>
    </row>
    <row r="43" spans="1:6" x14ac:dyDescent="0.25">
      <c r="A43" s="12">
        <v>704</v>
      </c>
      <c r="B43" s="20" t="s">
        <v>225</v>
      </c>
      <c r="C43" s="16" t="s">
        <v>178</v>
      </c>
      <c r="D43" s="13">
        <v>6</v>
      </c>
      <c r="E43" s="13">
        <v>242</v>
      </c>
      <c r="F43" s="18">
        <v>2.479339</v>
      </c>
    </row>
    <row r="44" spans="1:6" x14ac:dyDescent="0.25">
      <c r="A44" s="12">
        <v>808</v>
      </c>
      <c r="B44" s="20" t="s">
        <v>226</v>
      </c>
      <c r="C44" s="16" t="s">
        <v>182</v>
      </c>
      <c r="D44" s="13">
        <v>8</v>
      </c>
      <c r="E44" s="13">
        <v>335</v>
      </c>
      <c r="F44" s="18">
        <v>2.3880599999999998</v>
      </c>
    </row>
    <row r="45" spans="1:6" x14ac:dyDescent="0.25">
      <c r="A45" s="12">
        <v>306</v>
      </c>
      <c r="B45" s="20" t="s">
        <v>227</v>
      </c>
      <c r="C45" s="16" t="s">
        <v>186</v>
      </c>
      <c r="D45" s="13">
        <v>11</v>
      </c>
      <c r="E45" s="13">
        <v>463</v>
      </c>
      <c r="F45" s="18">
        <v>2.37581</v>
      </c>
    </row>
    <row r="46" spans="1:6" x14ac:dyDescent="0.25">
      <c r="A46" s="12">
        <v>601</v>
      </c>
      <c r="B46" s="20" t="s">
        <v>228</v>
      </c>
      <c r="C46" s="16" t="s">
        <v>204</v>
      </c>
      <c r="D46" s="13">
        <v>18</v>
      </c>
      <c r="E46" s="13">
        <v>758</v>
      </c>
      <c r="F46" s="18">
        <v>2.3746700000000001</v>
      </c>
    </row>
    <row r="47" spans="1:6" x14ac:dyDescent="0.25">
      <c r="A47" s="12">
        <v>701</v>
      </c>
      <c r="B47" s="20" t="s">
        <v>229</v>
      </c>
      <c r="C47" s="16" t="s">
        <v>178</v>
      </c>
      <c r="D47" s="13">
        <v>17</v>
      </c>
      <c r="E47" s="13">
        <v>724</v>
      </c>
      <c r="F47" s="18">
        <v>2.3480660000000002</v>
      </c>
    </row>
    <row r="48" spans="1:6" x14ac:dyDescent="0.25">
      <c r="A48" s="12">
        <v>609</v>
      </c>
      <c r="B48" s="20" t="s">
        <v>230</v>
      </c>
      <c r="C48" s="16" t="s">
        <v>204</v>
      </c>
      <c r="D48" s="13">
        <v>11</v>
      </c>
      <c r="E48" s="13">
        <v>473</v>
      </c>
      <c r="F48" s="18">
        <v>2.3255810000000001</v>
      </c>
    </row>
    <row r="49" spans="1:6" x14ac:dyDescent="0.25">
      <c r="A49" s="12">
        <v>806</v>
      </c>
      <c r="B49" s="20" t="s">
        <v>231</v>
      </c>
      <c r="C49" s="16" t="s">
        <v>182</v>
      </c>
      <c r="D49" s="13">
        <v>20</v>
      </c>
      <c r="E49" s="13">
        <v>890</v>
      </c>
      <c r="F49" s="18">
        <v>2.2471909999999999</v>
      </c>
    </row>
    <row r="50" spans="1:6" x14ac:dyDescent="0.25">
      <c r="A50" s="12">
        <v>810</v>
      </c>
      <c r="B50" s="20" t="s">
        <v>232</v>
      </c>
      <c r="C50" s="16" t="s">
        <v>182</v>
      </c>
      <c r="D50" s="13">
        <v>14</v>
      </c>
      <c r="E50" s="13">
        <v>626</v>
      </c>
      <c r="F50" s="18">
        <v>2.2364220000000001</v>
      </c>
    </row>
    <row r="51" spans="1:6" x14ac:dyDescent="0.25">
      <c r="A51" s="12">
        <v>508</v>
      </c>
      <c r="B51" s="20" t="s">
        <v>233</v>
      </c>
      <c r="C51" s="16" t="s">
        <v>206</v>
      </c>
      <c r="D51" s="13">
        <v>11</v>
      </c>
      <c r="E51" s="13">
        <v>493</v>
      </c>
      <c r="F51" s="18">
        <v>2.2312370000000001</v>
      </c>
    </row>
    <row r="52" spans="1:6" x14ac:dyDescent="0.25">
      <c r="A52" s="12">
        <v>707</v>
      </c>
      <c r="B52" s="20" t="s">
        <v>234</v>
      </c>
      <c r="C52" s="16" t="s">
        <v>178</v>
      </c>
      <c r="D52" s="13">
        <v>30</v>
      </c>
      <c r="E52" s="13">
        <v>1386</v>
      </c>
      <c r="F52" s="18">
        <v>2.1645020000000001</v>
      </c>
    </row>
    <row r="53" spans="1:6" x14ac:dyDescent="0.25">
      <c r="A53" s="12">
        <v>504</v>
      </c>
      <c r="B53" s="20" t="s">
        <v>235</v>
      </c>
      <c r="C53" s="16" t="s">
        <v>206</v>
      </c>
      <c r="D53" s="13">
        <v>6</v>
      </c>
      <c r="E53" s="13">
        <v>285</v>
      </c>
      <c r="F53" s="18">
        <v>2.1052629999999999</v>
      </c>
    </row>
    <row r="54" spans="1:6" x14ac:dyDescent="0.25">
      <c r="A54" s="12">
        <v>106</v>
      </c>
      <c r="B54" s="20" t="s">
        <v>236</v>
      </c>
      <c r="C54" s="16" t="s">
        <v>180</v>
      </c>
      <c r="D54" s="13">
        <v>12</v>
      </c>
      <c r="E54" s="13">
        <v>578</v>
      </c>
      <c r="F54" s="18">
        <v>2.0761250000000002</v>
      </c>
    </row>
    <row r="55" spans="1:6" x14ac:dyDescent="0.25">
      <c r="A55" s="12">
        <v>402</v>
      </c>
      <c r="B55" s="20" t="s">
        <v>237</v>
      </c>
      <c r="C55" s="16" t="s">
        <v>211</v>
      </c>
      <c r="D55" s="13">
        <v>14</v>
      </c>
      <c r="E55" s="13">
        <v>679</v>
      </c>
      <c r="F55" s="18">
        <v>2.0618560000000001</v>
      </c>
    </row>
    <row r="56" spans="1:6" x14ac:dyDescent="0.25">
      <c r="A56" s="12">
        <v>612</v>
      </c>
      <c r="B56" s="20" t="s">
        <v>238</v>
      </c>
      <c r="C56" s="16" t="s">
        <v>204</v>
      </c>
      <c r="D56" s="13">
        <v>4</v>
      </c>
      <c r="E56" s="13">
        <v>195</v>
      </c>
      <c r="F56" s="18">
        <v>2.051282</v>
      </c>
    </row>
    <row r="57" spans="1:6" x14ac:dyDescent="0.25">
      <c r="A57" s="12">
        <v>407</v>
      </c>
      <c r="B57" s="20" t="s">
        <v>239</v>
      </c>
      <c r="C57" s="16" t="s">
        <v>211</v>
      </c>
      <c r="D57" s="13">
        <v>6</v>
      </c>
      <c r="E57" s="13">
        <v>298</v>
      </c>
      <c r="F57" s="18">
        <v>2.013423</v>
      </c>
    </row>
    <row r="58" spans="1:6" x14ac:dyDescent="0.25">
      <c r="A58" s="12">
        <v>205</v>
      </c>
      <c r="B58" s="20" t="s">
        <v>240</v>
      </c>
      <c r="C58" s="16" t="s">
        <v>194</v>
      </c>
      <c r="D58" s="13">
        <v>8</v>
      </c>
      <c r="E58" s="13">
        <v>417</v>
      </c>
      <c r="F58" s="18">
        <v>1.9184650000000001</v>
      </c>
    </row>
    <row r="59" spans="1:6" x14ac:dyDescent="0.25">
      <c r="A59" s="12">
        <v>807</v>
      </c>
      <c r="B59" s="20" t="s">
        <v>241</v>
      </c>
      <c r="C59" s="16" t="s">
        <v>182</v>
      </c>
      <c r="D59" s="13">
        <v>13</v>
      </c>
      <c r="E59" s="13">
        <v>684</v>
      </c>
      <c r="F59" s="18">
        <v>1.900585</v>
      </c>
    </row>
    <row r="60" spans="1:6" x14ac:dyDescent="0.25">
      <c r="A60" s="12">
        <v>309</v>
      </c>
      <c r="B60" s="20" t="s">
        <v>242</v>
      </c>
      <c r="C60" s="16" t="s">
        <v>186</v>
      </c>
      <c r="D60" s="13">
        <v>16</v>
      </c>
      <c r="E60" s="13">
        <v>844</v>
      </c>
      <c r="F60" s="18">
        <v>1.8957349999999999</v>
      </c>
    </row>
    <row r="61" spans="1:6" x14ac:dyDescent="0.25">
      <c r="A61" s="12">
        <v>604</v>
      </c>
      <c r="B61" s="20" t="s">
        <v>243</v>
      </c>
      <c r="C61" s="16" t="s">
        <v>204</v>
      </c>
      <c r="D61" s="13">
        <v>4</v>
      </c>
      <c r="E61" s="13">
        <v>218</v>
      </c>
      <c r="F61" s="18">
        <v>1.834862</v>
      </c>
    </row>
    <row r="62" spans="1:6" x14ac:dyDescent="0.25">
      <c r="A62" s="12">
        <v>405</v>
      </c>
      <c r="B62" s="20" t="s">
        <v>244</v>
      </c>
      <c r="C62" s="16" t="s">
        <v>211</v>
      </c>
      <c r="D62" s="13">
        <v>7</v>
      </c>
      <c r="E62" s="13">
        <v>386</v>
      </c>
      <c r="F62" s="18">
        <v>1.813472</v>
      </c>
    </row>
    <row r="63" spans="1:6" x14ac:dyDescent="0.25">
      <c r="A63" s="12">
        <v>108</v>
      </c>
      <c r="B63" s="20" t="s">
        <v>245</v>
      </c>
      <c r="C63" s="16" t="s">
        <v>180</v>
      </c>
      <c r="D63" s="13">
        <v>14</v>
      </c>
      <c r="E63" s="13">
        <v>777</v>
      </c>
      <c r="F63" s="18">
        <v>1.8018019999999999</v>
      </c>
    </row>
    <row r="64" spans="1:6" x14ac:dyDescent="0.25">
      <c r="A64" s="12">
        <v>713</v>
      </c>
      <c r="B64" s="20" t="s">
        <v>246</v>
      </c>
      <c r="C64" s="16" t="s">
        <v>178</v>
      </c>
      <c r="D64" s="13">
        <v>11</v>
      </c>
      <c r="E64" s="13">
        <v>613</v>
      </c>
      <c r="F64" s="18">
        <v>1.794454</v>
      </c>
    </row>
    <row r="65" spans="1:6" x14ac:dyDescent="0.25">
      <c r="A65" s="12">
        <v>712</v>
      </c>
      <c r="B65" s="20" t="s">
        <v>247</v>
      </c>
      <c r="C65" s="16" t="s">
        <v>178</v>
      </c>
      <c r="D65" s="13">
        <v>4</v>
      </c>
      <c r="E65" s="13">
        <v>226</v>
      </c>
      <c r="F65" s="18">
        <v>1.7699119999999999</v>
      </c>
    </row>
    <row r="66" spans="1:6" x14ac:dyDescent="0.25">
      <c r="A66" s="12">
        <v>404</v>
      </c>
      <c r="B66" s="20" t="s">
        <v>248</v>
      </c>
      <c r="C66" s="16" t="s">
        <v>211</v>
      </c>
      <c r="D66" s="13">
        <v>17</v>
      </c>
      <c r="E66" s="13">
        <v>980</v>
      </c>
      <c r="F66" s="18">
        <v>1.734694</v>
      </c>
    </row>
    <row r="67" spans="1:6" x14ac:dyDescent="0.25">
      <c r="A67" s="12">
        <v>505</v>
      </c>
      <c r="B67" s="20" t="s">
        <v>249</v>
      </c>
      <c r="C67" s="16" t="s">
        <v>206</v>
      </c>
      <c r="D67" s="13">
        <v>10</v>
      </c>
      <c r="E67" s="13">
        <v>577</v>
      </c>
      <c r="F67" s="18">
        <v>1.7331019999999999</v>
      </c>
    </row>
    <row r="68" spans="1:6" x14ac:dyDescent="0.25">
      <c r="A68" s="12">
        <v>801</v>
      </c>
      <c r="B68" s="20" t="s">
        <v>250</v>
      </c>
      <c r="C68" s="16" t="s">
        <v>182</v>
      </c>
      <c r="D68" s="13">
        <v>3</v>
      </c>
      <c r="E68" s="13">
        <v>174</v>
      </c>
      <c r="F68" s="18">
        <v>1.7241379999999999</v>
      </c>
    </row>
    <row r="69" spans="1:6" x14ac:dyDescent="0.25">
      <c r="A69" s="12">
        <v>201</v>
      </c>
      <c r="B69" s="20" t="s">
        <v>251</v>
      </c>
      <c r="C69" s="16" t="s">
        <v>194</v>
      </c>
      <c r="D69" s="13">
        <v>13</v>
      </c>
      <c r="E69" s="13">
        <v>766</v>
      </c>
      <c r="F69" s="18">
        <v>1.697128</v>
      </c>
    </row>
    <row r="70" spans="1:6" x14ac:dyDescent="0.25">
      <c r="A70" s="12">
        <v>305</v>
      </c>
      <c r="B70" s="20" t="s">
        <v>252</v>
      </c>
      <c r="C70" s="16" t="s">
        <v>186</v>
      </c>
      <c r="D70" s="13">
        <v>5</v>
      </c>
      <c r="E70" s="13">
        <v>303</v>
      </c>
      <c r="F70" s="18">
        <v>1.6501650000000001</v>
      </c>
    </row>
    <row r="71" spans="1:6" x14ac:dyDescent="0.25">
      <c r="A71" s="12">
        <v>509</v>
      </c>
      <c r="B71" s="20" t="s">
        <v>253</v>
      </c>
      <c r="C71" s="16" t="s">
        <v>206</v>
      </c>
      <c r="D71" s="13">
        <v>2</v>
      </c>
      <c r="E71" s="13">
        <v>122</v>
      </c>
      <c r="F71" s="18">
        <v>1.6393439999999999</v>
      </c>
    </row>
    <row r="72" spans="1:6" x14ac:dyDescent="0.25">
      <c r="A72" s="12">
        <v>206</v>
      </c>
      <c r="B72" s="20" t="s">
        <v>254</v>
      </c>
      <c r="C72" s="16" t="s">
        <v>194</v>
      </c>
      <c r="D72" s="13">
        <v>5</v>
      </c>
      <c r="E72" s="13">
        <v>317</v>
      </c>
      <c r="F72" s="18">
        <v>1.5772870000000001</v>
      </c>
    </row>
    <row r="73" spans="1:6" x14ac:dyDescent="0.25">
      <c r="A73" s="12">
        <v>607</v>
      </c>
      <c r="B73" s="20" t="s">
        <v>255</v>
      </c>
      <c r="C73" s="16" t="s">
        <v>204</v>
      </c>
      <c r="D73" s="13">
        <v>2</v>
      </c>
      <c r="E73" s="13">
        <v>127</v>
      </c>
      <c r="F73" s="18">
        <v>1.574803</v>
      </c>
    </row>
    <row r="74" spans="1:6" x14ac:dyDescent="0.25">
      <c r="A74" s="12">
        <v>605</v>
      </c>
      <c r="B74" s="20" t="s">
        <v>256</v>
      </c>
      <c r="C74" s="16" t="s">
        <v>204</v>
      </c>
      <c r="D74" s="13">
        <v>2</v>
      </c>
      <c r="E74" s="13">
        <v>132</v>
      </c>
      <c r="F74" s="18">
        <v>1.5151520000000001</v>
      </c>
    </row>
    <row r="75" spans="1:6" x14ac:dyDescent="0.25">
      <c r="A75" s="12">
        <v>502</v>
      </c>
      <c r="B75" s="20" t="s">
        <v>257</v>
      </c>
      <c r="C75" s="16" t="s">
        <v>206</v>
      </c>
      <c r="D75" s="13">
        <v>11</v>
      </c>
      <c r="E75" s="13">
        <v>826</v>
      </c>
      <c r="F75" s="18">
        <v>1.3317190000000001</v>
      </c>
    </row>
    <row r="76" spans="1:6" x14ac:dyDescent="0.25">
      <c r="A76" s="12">
        <v>611</v>
      </c>
      <c r="B76" s="20" t="s">
        <v>258</v>
      </c>
      <c r="C76" s="16" t="s">
        <v>204</v>
      </c>
      <c r="D76" s="13">
        <v>6</v>
      </c>
      <c r="E76" s="13">
        <v>495</v>
      </c>
      <c r="F76" s="18">
        <v>1.212121</v>
      </c>
    </row>
    <row r="77" spans="1:6" x14ac:dyDescent="0.25">
      <c r="A77" s="12">
        <v>501</v>
      </c>
      <c r="B77" s="20" t="s">
        <v>259</v>
      </c>
      <c r="C77" s="16" t="s">
        <v>206</v>
      </c>
      <c r="D77" s="13">
        <v>3</v>
      </c>
      <c r="E77" s="13">
        <v>306</v>
      </c>
      <c r="F77" s="18">
        <v>0.98039220000000005</v>
      </c>
    </row>
    <row r="78" spans="1:6" x14ac:dyDescent="0.25">
      <c r="A78" s="12">
        <v>602</v>
      </c>
      <c r="B78" s="20" t="s">
        <v>260</v>
      </c>
      <c r="C78" s="16" t="s">
        <v>204</v>
      </c>
      <c r="D78" s="13">
        <v>1</v>
      </c>
      <c r="E78" s="13">
        <v>121</v>
      </c>
      <c r="F78" s="18">
        <v>0.82644629999999997</v>
      </c>
    </row>
    <row r="79" spans="1:6" x14ac:dyDescent="0.25">
      <c r="A79" s="12">
        <v>506</v>
      </c>
      <c r="B79" s="20" t="s">
        <v>261</v>
      </c>
      <c r="C79" s="16" t="s">
        <v>206</v>
      </c>
      <c r="D79" s="13">
        <v>5</v>
      </c>
      <c r="E79" s="13">
        <v>776</v>
      </c>
      <c r="F79" s="18">
        <v>0.64432990000000001</v>
      </c>
    </row>
    <row r="80" spans="1:6" x14ac:dyDescent="0.25">
      <c r="A80" s="12">
        <v>401</v>
      </c>
      <c r="B80" s="20" t="s">
        <v>262</v>
      </c>
      <c r="C80" s="16" t="s">
        <v>211</v>
      </c>
      <c r="D80" s="13">
        <v>3</v>
      </c>
      <c r="E80" s="13">
        <v>597</v>
      </c>
      <c r="F80" s="18">
        <v>0.50251259999999998</v>
      </c>
    </row>
    <row r="81" spans="1:6" x14ac:dyDescent="0.25">
      <c r="A81" s="14">
        <v>613</v>
      </c>
      <c r="B81" s="21" t="s">
        <v>263</v>
      </c>
      <c r="C81" s="17" t="s">
        <v>204</v>
      </c>
      <c r="D81" s="15">
        <v>1</v>
      </c>
      <c r="E81" s="15">
        <v>290</v>
      </c>
      <c r="F81" s="19">
        <v>0.34482760000000001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36FD1-3DDB-4CB5-9B30-889C4402AE3B}">
  <dimension ref="A1:F15"/>
  <sheetViews>
    <sheetView zoomScaleNormal="100" workbookViewId="0">
      <selection activeCell="A2" sqref="A2"/>
    </sheetView>
  </sheetViews>
  <sheetFormatPr defaultColWidth="9.140625" defaultRowHeight="15" x14ac:dyDescent="0.25"/>
  <cols>
    <col min="1" max="1" width="16.140625" style="1" customWidth="1"/>
    <col min="2" max="6" width="12.140625" style="1" customWidth="1"/>
    <col min="7" max="16384" width="9.140625" style="1"/>
  </cols>
  <sheetData>
    <row r="1" spans="1:6" x14ac:dyDescent="0.25">
      <c r="A1" s="59" t="s">
        <v>295</v>
      </c>
    </row>
    <row r="2" spans="1:6" ht="30" x14ac:dyDescent="0.25">
      <c r="A2" s="92" t="s">
        <v>17</v>
      </c>
      <c r="B2" s="37" t="s">
        <v>10</v>
      </c>
      <c r="C2" s="37" t="s">
        <v>18</v>
      </c>
      <c r="D2" s="37" t="s">
        <v>19</v>
      </c>
      <c r="E2" s="37" t="s">
        <v>20</v>
      </c>
      <c r="F2" s="38" t="s">
        <v>21</v>
      </c>
    </row>
    <row r="3" spans="1:6" x14ac:dyDescent="0.25">
      <c r="A3" s="12" t="s">
        <v>22</v>
      </c>
      <c r="B3" s="13">
        <v>2012</v>
      </c>
      <c r="C3" s="93">
        <v>0.8640022837567799</v>
      </c>
      <c r="D3" s="93">
        <v>5.1099057950328292E-2</v>
      </c>
      <c r="E3" s="93">
        <v>8.489865829289181E-2</v>
      </c>
      <c r="F3" s="94">
        <v>0.91510134170710822</v>
      </c>
    </row>
    <row r="4" spans="1:6" x14ac:dyDescent="0.25">
      <c r="A4" s="12" t="s">
        <v>22</v>
      </c>
      <c r="B4" s="13">
        <v>2013</v>
      </c>
      <c r="C4" s="93">
        <v>0.85135386331247287</v>
      </c>
      <c r="D4" s="93">
        <v>7.2371274552326656E-2</v>
      </c>
      <c r="E4" s="93">
        <v>7.6274862135200447E-2</v>
      </c>
      <c r="F4" s="94">
        <v>0.92372513786479948</v>
      </c>
    </row>
    <row r="5" spans="1:6" x14ac:dyDescent="0.25">
      <c r="A5" s="12" t="s">
        <v>22</v>
      </c>
      <c r="B5" s="13">
        <v>2014</v>
      </c>
      <c r="C5" s="93">
        <v>0.82954057535422931</v>
      </c>
      <c r="D5" s="93">
        <v>0.10090167453842851</v>
      </c>
      <c r="E5" s="93">
        <v>6.9557750107342206E-2</v>
      </c>
      <c r="F5" s="94">
        <v>0.93044224989265778</v>
      </c>
    </row>
    <row r="6" spans="1:6" x14ac:dyDescent="0.25">
      <c r="A6" s="12" t="s">
        <v>22</v>
      </c>
      <c r="B6" s="13">
        <v>2015</v>
      </c>
      <c r="C6" s="93">
        <v>0.80078833267638949</v>
      </c>
      <c r="D6" s="93">
        <v>0.14749704375246353</v>
      </c>
      <c r="E6" s="93">
        <v>5.1714623571147027E-2</v>
      </c>
      <c r="F6" s="94">
        <v>0.94828537642885302</v>
      </c>
    </row>
    <row r="7" spans="1:6" x14ac:dyDescent="0.25">
      <c r="A7" s="12" t="s">
        <v>23</v>
      </c>
      <c r="B7" s="13">
        <v>2012</v>
      </c>
      <c r="C7" s="93">
        <v>0.66006339144215531</v>
      </c>
      <c r="D7" s="93">
        <v>6.8145800316957217E-2</v>
      </c>
      <c r="E7" s="93">
        <v>0.27179080824088747</v>
      </c>
      <c r="F7" s="94">
        <v>0.72820919175911247</v>
      </c>
    </row>
    <row r="8" spans="1:6" x14ac:dyDescent="0.25">
      <c r="A8" s="12" t="s">
        <v>23</v>
      </c>
      <c r="B8" s="13">
        <v>2013</v>
      </c>
      <c r="C8" s="93">
        <v>0.66816546762589923</v>
      </c>
      <c r="D8" s="93">
        <v>0.11690647482014388</v>
      </c>
      <c r="E8" s="93">
        <v>0.21492805755395683</v>
      </c>
      <c r="F8" s="94">
        <v>0.78507194244604306</v>
      </c>
    </row>
    <row r="9" spans="1:6" x14ac:dyDescent="0.25">
      <c r="A9" s="12" t="s">
        <v>23</v>
      </c>
      <c r="B9" s="13">
        <v>2014</v>
      </c>
      <c r="C9" s="93">
        <v>0.63278688524590165</v>
      </c>
      <c r="D9" s="93">
        <v>0.16393442622950818</v>
      </c>
      <c r="E9" s="93">
        <v>0.20327868852459016</v>
      </c>
      <c r="F9" s="94">
        <v>0.79672131147540981</v>
      </c>
    </row>
    <row r="10" spans="1:6" x14ac:dyDescent="0.25">
      <c r="A10" s="12" t="s">
        <v>23</v>
      </c>
      <c r="B10" s="13">
        <v>2015</v>
      </c>
      <c r="C10" s="93">
        <v>0.60440835266821347</v>
      </c>
      <c r="D10" s="93">
        <v>0.21809744779582366</v>
      </c>
      <c r="E10" s="93">
        <v>0.17749419953596288</v>
      </c>
      <c r="F10" s="94">
        <v>0.8225058004640371</v>
      </c>
    </row>
    <row r="11" spans="1:6" x14ac:dyDescent="0.25">
      <c r="A11" s="12" t="s">
        <v>24</v>
      </c>
      <c r="B11" s="13">
        <v>2012</v>
      </c>
      <c r="C11" s="93">
        <v>0.37104743083003955</v>
      </c>
      <c r="D11" s="93">
        <v>0</v>
      </c>
      <c r="E11" s="93">
        <v>0.62895256916996045</v>
      </c>
      <c r="F11" s="94">
        <v>0.37104743083003955</v>
      </c>
    </row>
    <row r="12" spans="1:6" x14ac:dyDescent="0.25">
      <c r="A12" s="12" t="s">
        <v>24</v>
      </c>
      <c r="B12" s="13">
        <v>2013</v>
      </c>
      <c r="C12" s="93">
        <v>0.38582677165354329</v>
      </c>
      <c r="D12" s="93">
        <v>0</v>
      </c>
      <c r="E12" s="93">
        <v>0.61417322834645671</v>
      </c>
      <c r="F12" s="94">
        <v>0.38582677165354329</v>
      </c>
    </row>
    <row r="13" spans="1:6" x14ac:dyDescent="0.25">
      <c r="A13" s="12" t="s">
        <v>24</v>
      </c>
      <c r="B13" s="13">
        <v>2014</v>
      </c>
      <c r="C13" s="93">
        <v>0.40537989617744219</v>
      </c>
      <c r="D13" s="93">
        <v>0</v>
      </c>
      <c r="E13" s="93">
        <v>0.59462010382255781</v>
      </c>
      <c r="F13" s="94">
        <v>0.40537989617744219</v>
      </c>
    </row>
    <row r="14" spans="1:6" x14ac:dyDescent="0.25">
      <c r="A14" s="14" t="s">
        <v>24</v>
      </c>
      <c r="B14" s="15">
        <v>2015</v>
      </c>
      <c r="C14" s="95">
        <v>0.42671009771986973</v>
      </c>
      <c r="D14" s="95">
        <v>0</v>
      </c>
      <c r="E14" s="95">
        <v>0.57328990228013033</v>
      </c>
      <c r="F14" s="96">
        <v>0.42671009771986973</v>
      </c>
    </row>
    <row r="15" spans="1:6" x14ac:dyDescent="0.25">
      <c r="A15" s="13"/>
      <c r="B15" s="13"/>
      <c r="C15" s="13"/>
      <c r="D15" s="13"/>
      <c r="E15" s="13"/>
      <c r="F15" s="1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EEF86-437F-4D17-85F7-F1FB61D1257F}">
  <dimension ref="A1:E8"/>
  <sheetViews>
    <sheetView zoomScaleNormal="100" workbookViewId="0">
      <selection activeCell="A2" sqref="A2"/>
    </sheetView>
  </sheetViews>
  <sheetFormatPr defaultColWidth="9.140625" defaultRowHeight="15" x14ac:dyDescent="0.25"/>
  <cols>
    <col min="1" max="1" width="21" style="1" customWidth="1"/>
    <col min="2" max="16384" width="9.140625" style="1"/>
  </cols>
  <sheetData>
    <row r="1" spans="1:5" x14ac:dyDescent="0.25">
      <c r="A1" s="59" t="s">
        <v>296</v>
      </c>
    </row>
    <row r="2" spans="1:5" x14ac:dyDescent="0.25">
      <c r="A2" s="97" t="s">
        <v>25</v>
      </c>
      <c r="B2" s="98">
        <v>2012</v>
      </c>
      <c r="C2" s="98">
        <v>2013</v>
      </c>
      <c r="D2" s="98">
        <v>2014</v>
      </c>
      <c r="E2" s="99">
        <v>2015</v>
      </c>
    </row>
    <row r="3" spans="1:5" x14ac:dyDescent="0.25">
      <c r="A3" s="100" t="s">
        <v>26</v>
      </c>
      <c r="B3" s="101">
        <v>47.208120000000001</v>
      </c>
      <c r="C3" s="101">
        <v>50.746270000000003</v>
      </c>
      <c r="D3" s="101">
        <v>51.31579</v>
      </c>
      <c r="E3" s="102">
        <v>58.139530000000001</v>
      </c>
    </row>
    <row r="4" spans="1:5" x14ac:dyDescent="0.25">
      <c r="A4" s="12" t="s">
        <v>27</v>
      </c>
      <c r="B4" s="103">
        <v>42.148760000000003</v>
      </c>
      <c r="C4" s="103">
        <v>52.68817</v>
      </c>
      <c r="D4" s="103">
        <v>42.857140000000001</v>
      </c>
      <c r="E4" s="104">
        <v>45.454549999999998</v>
      </c>
    </row>
    <row r="5" spans="1:5" x14ac:dyDescent="0.25">
      <c r="A5" s="12" t="s">
        <v>28</v>
      </c>
      <c r="B5" s="103">
        <v>39.516129999999997</v>
      </c>
      <c r="C5" s="103">
        <v>43.283580000000001</v>
      </c>
      <c r="D5" s="103">
        <v>44.075830000000003</v>
      </c>
      <c r="E5" s="104">
        <v>46.351930000000003</v>
      </c>
    </row>
    <row r="6" spans="1:5" x14ac:dyDescent="0.25">
      <c r="A6" s="12" t="s">
        <v>29</v>
      </c>
      <c r="B6" s="103">
        <v>36.898400000000002</v>
      </c>
      <c r="C6" s="103">
        <v>37.090910000000001</v>
      </c>
      <c r="D6" s="103">
        <v>40.625</v>
      </c>
      <c r="E6" s="104">
        <v>43.934429999999999</v>
      </c>
    </row>
    <row r="7" spans="1:5" x14ac:dyDescent="0.25">
      <c r="A7" s="12" t="s">
        <v>30</v>
      </c>
      <c r="B7" s="103">
        <v>38.605899999999998</v>
      </c>
      <c r="C7" s="103">
        <v>34.725279999999998</v>
      </c>
      <c r="D7" s="103">
        <v>40.534979999999997</v>
      </c>
      <c r="E7" s="104">
        <v>40.397350000000003</v>
      </c>
    </row>
    <row r="8" spans="1:5" x14ac:dyDescent="0.25">
      <c r="A8" s="14" t="s">
        <v>31</v>
      </c>
      <c r="B8" s="105">
        <v>32.933329999999998</v>
      </c>
      <c r="C8" s="105">
        <v>35.365850000000002</v>
      </c>
      <c r="D8" s="105">
        <v>37.027380000000001</v>
      </c>
      <c r="E8" s="106">
        <v>38.107100000000003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55293-E47E-49F8-9BA0-77CF5F14A28B}">
  <dimension ref="A1:E8"/>
  <sheetViews>
    <sheetView zoomScaleNormal="100" workbookViewId="0">
      <selection activeCell="A2" sqref="A2"/>
    </sheetView>
  </sheetViews>
  <sheetFormatPr defaultColWidth="9.140625" defaultRowHeight="15" x14ac:dyDescent="0.25"/>
  <cols>
    <col min="1" max="1" width="21" style="1" customWidth="1"/>
    <col min="2" max="16384" width="9.140625" style="1"/>
  </cols>
  <sheetData>
    <row r="1" spans="1:5" x14ac:dyDescent="0.25">
      <c r="A1" s="59" t="s">
        <v>297</v>
      </c>
    </row>
    <row r="2" spans="1:5" x14ac:dyDescent="0.25">
      <c r="A2" s="97" t="s">
        <v>25</v>
      </c>
      <c r="B2" s="98">
        <v>2012</v>
      </c>
      <c r="C2" s="98">
        <v>2013</v>
      </c>
      <c r="D2" s="98">
        <v>2014</v>
      </c>
      <c r="E2" s="99">
        <v>2015</v>
      </c>
    </row>
    <row r="3" spans="1:5" x14ac:dyDescent="0.25">
      <c r="A3" s="12" t="s">
        <v>26</v>
      </c>
      <c r="B3" s="103">
        <v>79.661019999999994</v>
      </c>
      <c r="C3" s="103">
        <v>73.390559999999994</v>
      </c>
      <c r="D3" s="103">
        <v>70.786510000000007</v>
      </c>
      <c r="E3" s="104">
        <v>65.972219999999993</v>
      </c>
    </row>
    <row r="4" spans="1:5" x14ac:dyDescent="0.25">
      <c r="A4" s="12" t="s">
        <v>27</v>
      </c>
      <c r="B4" s="103">
        <v>66.101690000000005</v>
      </c>
      <c r="C4" s="103">
        <v>73.493970000000004</v>
      </c>
      <c r="D4" s="103">
        <v>69.135800000000003</v>
      </c>
      <c r="E4" s="104">
        <v>68.354429999999994</v>
      </c>
    </row>
    <row r="5" spans="1:5" x14ac:dyDescent="0.25">
      <c r="A5" s="12" t="s">
        <v>28</v>
      </c>
      <c r="B5" s="103">
        <v>66.964290000000005</v>
      </c>
      <c r="C5" s="103">
        <v>63.448270000000001</v>
      </c>
      <c r="D5" s="103">
        <v>65.151510000000002</v>
      </c>
      <c r="E5" s="104">
        <v>63.043480000000002</v>
      </c>
    </row>
    <row r="6" spans="1:5" x14ac:dyDescent="0.25">
      <c r="A6" s="12" t="s">
        <v>29</v>
      </c>
      <c r="B6" s="103">
        <v>66.312060000000002</v>
      </c>
      <c r="C6" s="103">
        <v>67.512690000000006</v>
      </c>
      <c r="D6" s="103">
        <v>61.654130000000002</v>
      </c>
      <c r="E6" s="104">
        <v>55.970149999999997</v>
      </c>
    </row>
    <row r="7" spans="1:5" x14ac:dyDescent="0.25">
      <c r="A7" s="12" t="s">
        <v>30</v>
      </c>
      <c r="B7" s="103">
        <v>57.073169999999998</v>
      </c>
      <c r="C7" s="103">
        <v>68.691590000000005</v>
      </c>
      <c r="D7" s="103">
        <v>60.209420000000001</v>
      </c>
      <c r="E7" s="104">
        <v>55.279510000000002</v>
      </c>
    </row>
    <row r="8" spans="1:5" x14ac:dyDescent="0.25">
      <c r="A8" s="14" t="s">
        <v>31</v>
      </c>
      <c r="B8" s="105">
        <v>61.538460000000001</v>
      </c>
      <c r="C8" s="105">
        <v>57.547170000000001</v>
      </c>
      <c r="D8" s="105">
        <v>55.55556</v>
      </c>
      <c r="E8" s="106">
        <v>57.591619999999999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B8236-531A-4385-A8CB-A14167A05D2A}">
  <dimension ref="A1:E10"/>
  <sheetViews>
    <sheetView zoomScaleNormal="100" workbookViewId="0">
      <selection activeCell="A2" sqref="A2"/>
    </sheetView>
  </sheetViews>
  <sheetFormatPr defaultColWidth="9.140625" defaultRowHeight="15" x14ac:dyDescent="0.25"/>
  <cols>
    <col min="1" max="1" width="15.28515625" style="13" bestFit="1" customWidth="1"/>
    <col min="2" max="2" width="11.28515625" style="13" bestFit="1" customWidth="1"/>
    <col min="3" max="3" width="10.85546875" style="13" bestFit="1" customWidth="1"/>
    <col min="4" max="4" width="10" style="1" bestFit="1" customWidth="1"/>
    <col min="5" max="5" width="10.5703125" style="1" bestFit="1" customWidth="1"/>
    <col min="6" max="16384" width="9.140625" style="1"/>
  </cols>
  <sheetData>
    <row r="1" spans="1:5" x14ac:dyDescent="0.25">
      <c r="A1" s="23" t="s">
        <v>298</v>
      </c>
    </row>
    <row r="2" spans="1:5" x14ac:dyDescent="0.25">
      <c r="A2" s="50" t="s">
        <v>32</v>
      </c>
      <c r="B2" s="48" t="s">
        <v>33</v>
      </c>
      <c r="C2" s="49" t="s">
        <v>34</v>
      </c>
      <c r="E2" s="26"/>
    </row>
    <row r="3" spans="1:5" x14ac:dyDescent="0.25">
      <c r="A3" s="51" t="s">
        <v>35</v>
      </c>
      <c r="B3" s="28">
        <v>0.31273649999999997</v>
      </c>
      <c r="C3" s="46">
        <v>0.69393139999999998</v>
      </c>
      <c r="E3" s="26"/>
    </row>
    <row r="4" spans="1:5" x14ac:dyDescent="0.25">
      <c r="A4" s="51" t="s">
        <v>36</v>
      </c>
      <c r="B4" s="28">
        <v>0.35605290000000001</v>
      </c>
      <c r="C4" s="46">
        <v>0.74796750000000001</v>
      </c>
      <c r="E4" s="26"/>
    </row>
    <row r="5" spans="1:5" x14ac:dyDescent="0.25">
      <c r="A5" s="51" t="s">
        <v>37</v>
      </c>
      <c r="B5" s="28">
        <v>0.3589002</v>
      </c>
      <c r="C5" s="46">
        <v>0.76111110000000004</v>
      </c>
      <c r="E5" s="26"/>
    </row>
    <row r="6" spans="1:5" x14ac:dyDescent="0.25">
      <c r="A6" s="51" t="s">
        <v>38</v>
      </c>
      <c r="B6" s="28">
        <v>0.41982180000000002</v>
      </c>
      <c r="C6" s="46">
        <v>0.76436780000000004</v>
      </c>
      <c r="E6" s="26"/>
    </row>
    <row r="7" spans="1:5" x14ac:dyDescent="0.25">
      <c r="A7" s="51" t="s">
        <v>39</v>
      </c>
      <c r="B7" s="28">
        <v>0.41039310000000001</v>
      </c>
      <c r="C7" s="46">
        <v>0.77963740000000004</v>
      </c>
      <c r="E7" s="26"/>
    </row>
    <row r="8" spans="1:5" x14ac:dyDescent="0.25">
      <c r="A8" s="51" t="s">
        <v>40</v>
      </c>
      <c r="B8" s="28">
        <v>0.35172409999999998</v>
      </c>
      <c r="C8" s="46">
        <v>0.78441130000000003</v>
      </c>
      <c r="E8" s="26"/>
    </row>
    <row r="9" spans="1:5" x14ac:dyDescent="0.25">
      <c r="A9" s="51" t="s">
        <v>41</v>
      </c>
      <c r="B9" s="28">
        <v>0.4219002</v>
      </c>
      <c r="C9" s="46">
        <v>0.80793320000000002</v>
      </c>
    </row>
    <row r="10" spans="1:5" x14ac:dyDescent="0.25">
      <c r="A10" s="52" t="s">
        <v>42</v>
      </c>
      <c r="B10" s="30">
        <v>0.51087990000000005</v>
      </c>
      <c r="C10" s="47">
        <v>0.81696429999999998</v>
      </c>
    </row>
  </sheetData>
  <autoFilter ref="A2:C2" xr:uid="{500C4D03-C414-4633-B3C1-51CACACACAFA}">
    <sortState ref="A3:C10">
      <sortCondition ref="C2"/>
    </sortState>
  </autoFilter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DE53FDDBD7F542805C64E693AD18E5" ma:contentTypeVersion="17" ma:contentTypeDescription="Create a new document." ma:contentTypeScope="" ma:versionID="c3e88905cf977898326b1077ad4b1b0e">
  <xsd:schema xmlns:xsd="http://www.w3.org/2001/XMLSchema" xmlns:xs="http://www.w3.org/2001/XMLSchema" xmlns:p="http://schemas.microsoft.com/office/2006/metadata/properties" xmlns:ns2="62dc8d3a-4265-423e-88e4-c330826fd5a8" xmlns:ns3="46f6adf5-eaad-4dbb-91ac-274e33425322" targetNamespace="http://schemas.microsoft.com/office/2006/metadata/properties" ma:root="true" ma:fieldsID="1d587a481d2feeb8b39800116ee310f4" ns2:_="" ns3:_="">
    <xsd:import namespace="62dc8d3a-4265-423e-88e4-c330826fd5a8"/>
    <xsd:import namespace="46f6adf5-eaad-4dbb-91ac-274e3342532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dc8d3a-4265-423e-88e4-c330826fd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7c43d87-ff39-4d00-81f3-324a00379f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f6adf5-eaad-4dbb-91ac-274e33425322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07b7d6a8-50da-46b8-a875-4837218f5392}" ma:internalName="TaxCatchAll" ma:showField="CatchAllData" ma:web="46f6adf5-eaad-4dbb-91ac-274e3342532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2dc8d3a-4265-423e-88e4-c330826fd5a8">
      <Terms xmlns="http://schemas.microsoft.com/office/infopath/2007/PartnerControls"/>
    </lcf76f155ced4ddcb4097134ff3c332f>
    <TaxCatchAll xmlns="46f6adf5-eaad-4dbb-91ac-274e33425322" xsi:nil="true"/>
  </documentManagement>
</p:properties>
</file>

<file path=customXml/itemProps1.xml><?xml version="1.0" encoding="utf-8"?>
<ds:datastoreItem xmlns:ds="http://schemas.openxmlformats.org/officeDocument/2006/customXml" ds:itemID="{7D2DBF6E-A883-4714-AF82-31D0B17217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dc8d3a-4265-423e-88e4-c330826fd5a8"/>
    <ds:schemaRef ds:uri="46f6adf5-eaad-4dbb-91ac-274e3342532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6B0FF8B-B18C-41F0-B390-55EAFA75652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D475CA0-2800-4BDC-9D51-3D3C6967BC99}">
  <ds:schemaRefs>
    <ds:schemaRef ds:uri="62dc8d3a-4265-423e-88e4-c330826fd5a8"/>
    <ds:schemaRef ds:uri="http://schemas.openxmlformats.org/package/2006/metadata/core-properties"/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46f6adf5-eaad-4dbb-91ac-274e33425322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20</vt:i4>
      </vt:variant>
    </vt:vector>
  </HeadingPairs>
  <TitlesOfParts>
    <vt:vector size="20" baseType="lpstr">
      <vt:lpstr>obsah</vt:lpstr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Škvarenina Ondrej</dc:creator>
  <cp:keywords/>
  <dc:description/>
  <cp:lastModifiedBy>Škvarenina Ondrej</cp:lastModifiedBy>
  <cp:revision/>
  <dcterms:created xsi:type="dcterms:W3CDTF">2024-04-22T09:44:26Z</dcterms:created>
  <dcterms:modified xsi:type="dcterms:W3CDTF">2025-06-24T11:26:40Z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0x010100DBDE53FDDBD7F542805C64E693AD18E5</vt:lpwstr>
  </property>
  <property fmtid="{D5CDD505-2E9C-101B-9397-08002B2CF9AE}" pid="3" name="MediaServiceImageTags">
    <vt:lpwstr/>
  </property>
</Properties>
</file>